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U:\My Documents\OBRAČUN 31.12.2024., R23\"/>
    </mc:Choice>
  </mc:AlternateContent>
  <xr:revisionPtr revIDLastSave="0" documentId="13_ncr:1_{F6D7036E-C85B-4632-AC7C-B3CE0C0CD87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920" yWindow="-291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1" i="9"/>
  <c r="F310" i="9"/>
  <c r="H309" i="9"/>
  <c r="G309" i="9"/>
  <c r="E309" i="9" s="1"/>
  <c r="B309" i="9" s="1"/>
  <c r="F309" i="9"/>
  <c r="F308" i="9"/>
  <c r="H307" i="9"/>
  <c r="G307" i="9"/>
  <c r="F307" i="9"/>
  <c r="E307" i="9"/>
  <c r="B307" i="9" s="1"/>
  <c r="H306" i="9"/>
  <c r="G306" i="9"/>
  <c r="F306" i="9"/>
  <c r="H305" i="9"/>
  <c r="G305" i="9"/>
  <c r="F305" i="9"/>
  <c r="E305" i="9"/>
  <c r="B305" i="9" s="1"/>
  <c r="H304" i="9"/>
  <c r="G304" i="9"/>
  <c r="E304" i="9" s="1"/>
  <c r="B304" i="9" s="1"/>
  <c r="F304" i="9"/>
  <c r="H303" i="9"/>
  <c r="G303" i="9"/>
  <c r="E303" i="9" s="1"/>
  <c r="B303" i="9" s="1"/>
  <c r="F303" i="9"/>
  <c r="H302" i="9"/>
  <c r="G302" i="9"/>
  <c r="F302" i="9"/>
  <c r="B302" i="9" s="1"/>
  <c r="E302" i="9"/>
  <c r="H301" i="9"/>
  <c r="G301" i="9"/>
  <c r="F301" i="9"/>
  <c r="H300" i="9"/>
  <c r="G300" i="9"/>
  <c r="F300" i="9"/>
  <c r="H299" i="9"/>
  <c r="G299" i="9"/>
  <c r="F299" i="9"/>
  <c r="E299" i="9"/>
  <c r="B299" i="9" s="1"/>
  <c r="H298" i="9"/>
  <c r="G298" i="9"/>
  <c r="F298" i="9"/>
  <c r="H297" i="9"/>
  <c r="G297" i="9"/>
  <c r="F297" i="9"/>
  <c r="E297" i="9"/>
  <c r="B297" i="9" s="1"/>
  <c r="H296" i="9"/>
  <c r="G296" i="9"/>
  <c r="F296" i="9"/>
  <c r="H295" i="9"/>
  <c r="G295" i="9"/>
  <c r="E295" i="9" s="1"/>
  <c r="B295" i="9" s="1"/>
  <c r="F295" i="9"/>
  <c r="H294" i="9"/>
  <c r="G294" i="9"/>
  <c r="E294" i="9" s="1"/>
  <c r="B294" i="9" s="1"/>
  <c r="F294" i="9"/>
  <c r="H293" i="9"/>
  <c r="G293" i="9"/>
  <c r="F293" i="9"/>
  <c r="H292" i="9"/>
  <c r="G292" i="9"/>
  <c r="F292" i="9"/>
  <c r="F291" i="9"/>
  <c r="F290" i="9"/>
  <c r="H289" i="9"/>
  <c r="G289" i="9"/>
  <c r="F289" i="9"/>
  <c r="H288" i="9"/>
  <c r="G288" i="9"/>
  <c r="E288" i="9" s="1"/>
  <c r="B288" i="9" s="1"/>
  <c r="F288" i="9"/>
  <c r="H287" i="9"/>
  <c r="G287" i="9"/>
  <c r="F287" i="9"/>
  <c r="H286" i="9"/>
  <c r="G286" i="9"/>
  <c r="F286" i="9"/>
  <c r="F285" i="9"/>
  <c r="H284" i="9"/>
  <c r="G284" i="9"/>
  <c r="F284" i="9"/>
  <c r="H283" i="9"/>
  <c r="E283" i="9" s="1"/>
  <c r="B283" i="9" s="1"/>
  <c r="G283" i="9"/>
  <c r="F283" i="9"/>
  <c r="H282" i="9"/>
  <c r="G282" i="9"/>
  <c r="E282" i="9" s="1"/>
  <c r="B282" i="9" s="1"/>
  <c r="F282" i="9"/>
  <c r="F281" i="9"/>
  <c r="F280" i="9"/>
  <c r="F279" i="9"/>
  <c r="F278" i="9"/>
  <c r="F276" i="9"/>
  <c r="L275" i="9"/>
  <c r="F275" i="9" s="1"/>
  <c r="H275" i="9"/>
  <c r="F274" i="9"/>
  <c r="I273" i="9"/>
  <c r="H273" i="9"/>
  <c r="F273" i="9"/>
  <c r="E272" i="9"/>
  <c r="M271" i="9"/>
  <c r="L271" i="9"/>
  <c r="E271" i="9"/>
  <c r="M270" i="9"/>
  <c r="L270" i="9"/>
  <c r="F270" i="9" s="1"/>
  <c r="E270" i="9"/>
  <c r="B270" i="9" s="1"/>
  <c r="M269" i="9"/>
  <c r="L269" i="9"/>
  <c r="F269" i="9" s="1"/>
  <c r="B269" i="9" s="1"/>
  <c r="E269" i="9"/>
  <c r="M268" i="9"/>
  <c r="L268" i="9"/>
  <c r="F268" i="9" s="1"/>
  <c r="E268" i="9"/>
  <c r="M267" i="9"/>
  <c r="L267" i="9"/>
  <c r="F267" i="9"/>
  <c r="B267" i="9" s="1"/>
  <c r="E267" i="9"/>
  <c r="M266" i="9"/>
  <c r="L266" i="9"/>
  <c r="F266" i="9" s="1"/>
  <c r="B266" i="9" s="1"/>
  <c r="E266" i="9"/>
  <c r="M265" i="9"/>
  <c r="F265" i="9" s="1"/>
  <c r="L265" i="9"/>
  <c r="E265" i="9"/>
  <c r="M264" i="9"/>
  <c r="L264" i="9"/>
  <c r="F264" i="9"/>
  <c r="E264" i="9"/>
  <c r="B264" i="9" s="1"/>
  <c r="M263" i="9"/>
  <c r="L263" i="9"/>
  <c r="E263" i="9"/>
  <c r="M262" i="9"/>
  <c r="L262" i="9"/>
  <c r="F262" i="9" s="1"/>
  <c r="E262" i="9"/>
  <c r="B262" i="9" s="1"/>
  <c r="M261" i="9"/>
  <c r="L261" i="9"/>
  <c r="F261" i="9" s="1"/>
  <c r="B261" i="9" s="1"/>
  <c r="E261" i="9"/>
  <c r="M260" i="9"/>
  <c r="L260" i="9"/>
  <c r="F260" i="9" s="1"/>
  <c r="E260" i="9"/>
  <c r="M259" i="9"/>
  <c r="L259" i="9"/>
  <c r="F259" i="9"/>
  <c r="B259" i="9" s="1"/>
  <c r="E259" i="9"/>
  <c r="M258" i="9"/>
  <c r="L258" i="9"/>
  <c r="F258" i="9" s="1"/>
  <c r="E258" i="9"/>
  <c r="M257" i="9"/>
  <c r="F257" i="9" s="1"/>
  <c r="L257" i="9"/>
  <c r="E257" i="9"/>
  <c r="M256" i="9"/>
  <c r="L256" i="9"/>
  <c r="F256" i="9" s="1"/>
  <c r="E256" i="9"/>
  <c r="B256" i="9" s="1"/>
  <c r="M255" i="9"/>
  <c r="L255" i="9"/>
  <c r="F255" i="9" s="1"/>
  <c r="E255" i="9"/>
  <c r="M254" i="9"/>
  <c r="L254" i="9"/>
  <c r="F254" i="9" s="1"/>
  <c r="E254" i="9"/>
  <c r="M253" i="9"/>
  <c r="L253" i="9"/>
  <c r="F253" i="9" s="1"/>
  <c r="E253" i="9"/>
  <c r="B253" i="9"/>
  <c r="M252" i="9"/>
  <c r="L252" i="9"/>
  <c r="F252" i="9" s="1"/>
  <c r="E252" i="9"/>
  <c r="B252" i="9" s="1"/>
  <c r="M251" i="9"/>
  <c r="L251" i="9"/>
  <c r="F251" i="9"/>
  <c r="E251" i="9"/>
  <c r="B251" i="9"/>
  <c r="M250" i="9"/>
  <c r="L250" i="9"/>
  <c r="F250" i="9" s="1"/>
  <c r="E250" i="9"/>
  <c r="B250" i="9" s="1"/>
  <c r="M249" i="9"/>
  <c r="L249" i="9"/>
  <c r="F249" i="9"/>
  <c r="E249" i="9"/>
  <c r="M248" i="9"/>
  <c r="L248" i="9"/>
  <c r="F248" i="9" s="1"/>
  <c r="E248" i="9"/>
  <c r="B248" i="9" s="1"/>
  <c r="M247" i="9"/>
  <c r="L247" i="9"/>
  <c r="E247" i="9"/>
  <c r="M246" i="9"/>
  <c r="L246" i="9"/>
  <c r="F246" i="9" s="1"/>
  <c r="E246" i="9"/>
  <c r="B246" i="9" s="1"/>
  <c r="M245" i="9"/>
  <c r="L245" i="9"/>
  <c r="F245" i="9" s="1"/>
  <c r="B245" i="9" s="1"/>
  <c r="E245" i="9"/>
  <c r="M244" i="9"/>
  <c r="L244" i="9"/>
  <c r="F244" i="9" s="1"/>
  <c r="E244" i="9"/>
  <c r="M243" i="9"/>
  <c r="L243" i="9"/>
  <c r="F243" i="9"/>
  <c r="B243" i="9" s="1"/>
  <c r="E243" i="9"/>
  <c r="M242" i="9"/>
  <c r="L242" i="9"/>
  <c r="F242" i="9" s="1"/>
  <c r="E242" i="9"/>
  <c r="M241" i="9"/>
  <c r="F241" i="9" s="1"/>
  <c r="L241" i="9"/>
  <c r="E241" i="9"/>
  <c r="M240" i="9"/>
  <c r="L240" i="9"/>
  <c r="F240" i="9" s="1"/>
  <c r="E240" i="9"/>
  <c r="B240" i="9" s="1"/>
  <c r="M239" i="9"/>
  <c r="L239" i="9"/>
  <c r="F239" i="9" s="1"/>
  <c r="B239" i="9" s="1"/>
  <c r="E239" i="9"/>
  <c r="M238" i="9"/>
  <c r="L238" i="9"/>
  <c r="F238" i="9" s="1"/>
  <c r="E238" i="9"/>
  <c r="M237" i="9"/>
  <c r="L237" i="9"/>
  <c r="F237" i="9" s="1"/>
  <c r="E237" i="9"/>
  <c r="B237" i="9"/>
  <c r="M236" i="9"/>
  <c r="L236" i="9"/>
  <c r="F236" i="9" s="1"/>
  <c r="E236" i="9"/>
  <c r="B236" i="9" s="1"/>
  <c r="M235" i="9"/>
  <c r="L235" i="9"/>
  <c r="F235" i="9"/>
  <c r="E235" i="9"/>
  <c r="B235" i="9"/>
  <c r="M234" i="9"/>
  <c r="L234" i="9"/>
  <c r="F234" i="9" s="1"/>
  <c r="B234" i="9" s="1"/>
  <c r="E234" i="9"/>
  <c r="M233" i="9"/>
  <c r="L233" i="9"/>
  <c r="F233" i="9"/>
  <c r="E233" i="9"/>
  <c r="M232" i="9"/>
  <c r="L232" i="9"/>
  <c r="F232" i="9" s="1"/>
  <c r="E232" i="9"/>
  <c r="B232" i="9" s="1"/>
  <c r="M231" i="9"/>
  <c r="L231" i="9"/>
  <c r="E231" i="9"/>
  <c r="M230" i="9"/>
  <c r="L230" i="9"/>
  <c r="F230" i="9" s="1"/>
  <c r="E230" i="9"/>
  <c r="B230" i="9" s="1"/>
  <c r="M229" i="9"/>
  <c r="L229" i="9"/>
  <c r="F229" i="9" s="1"/>
  <c r="B229" i="9" s="1"/>
  <c r="E229" i="9"/>
  <c r="M228" i="9"/>
  <c r="L228" i="9"/>
  <c r="F228" i="9" s="1"/>
  <c r="E228" i="9"/>
  <c r="M227" i="9"/>
  <c r="L227" i="9"/>
  <c r="F227" i="9"/>
  <c r="B227" i="9" s="1"/>
  <c r="E227" i="9"/>
  <c r="M226" i="9"/>
  <c r="L226" i="9"/>
  <c r="F226" i="9" s="1"/>
  <c r="E226" i="9"/>
  <c r="M225" i="9"/>
  <c r="L225" i="9"/>
  <c r="E225" i="9"/>
  <c r="M224" i="9"/>
  <c r="L224" i="9"/>
  <c r="F224" i="9" s="1"/>
  <c r="E224" i="9"/>
  <c r="B224" i="9" s="1"/>
  <c r="M223" i="9"/>
  <c r="L223" i="9"/>
  <c r="F223" i="9" s="1"/>
  <c r="B223" i="9" s="1"/>
  <c r="E223" i="9"/>
  <c r="M222" i="9"/>
  <c r="L222" i="9"/>
  <c r="F222" i="9" s="1"/>
  <c r="E222" i="9"/>
  <c r="M221" i="9"/>
  <c r="L221" i="9"/>
  <c r="F221" i="9" s="1"/>
  <c r="B221" i="9" s="1"/>
  <c r="E221" i="9"/>
  <c r="M220" i="9"/>
  <c r="L220" i="9"/>
  <c r="F220" i="9" s="1"/>
  <c r="E220" i="9"/>
  <c r="M219" i="9"/>
  <c r="L219" i="9"/>
  <c r="F219" i="9" s="1"/>
  <c r="B219" i="9" s="1"/>
  <c r="E219" i="9"/>
  <c r="M218" i="9"/>
  <c r="L218" i="9"/>
  <c r="F218" i="9" s="1"/>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E157" i="9" s="1"/>
  <c r="B157" i="9" s="1"/>
  <c r="F157" i="9"/>
  <c r="H156" i="9"/>
  <c r="G156" i="9"/>
  <c r="E156" i="9" s="1"/>
  <c r="F156" i="9"/>
  <c r="H155" i="9"/>
  <c r="G155" i="9"/>
  <c r="F155" i="9"/>
  <c r="E155" i="9"/>
  <c r="B155" i="9"/>
  <c r="H154" i="9"/>
  <c r="G154" i="9"/>
  <c r="E154" i="9" s="1"/>
  <c r="B154" i="9" s="1"/>
  <c r="F154" i="9"/>
  <c r="H153" i="9"/>
  <c r="G153" i="9"/>
  <c r="F153" i="9"/>
  <c r="E153" i="9"/>
  <c r="B153" i="9" s="1"/>
  <c r="H152" i="9"/>
  <c r="E152" i="9" s="1"/>
  <c r="G152" i="9"/>
  <c r="F152" i="9"/>
  <c r="B152" i="9"/>
  <c r="H151" i="9"/>
  <c r="G151" i="9"/>
  <c r="F151" i="9"/>
  <c r="H150" i="9"/>
  <c r="G150" i="9"/>
  <c r="F150" i="9"/>
  <c r="E150" i="9"/>
  <c r="B150" i="9"/>
  <c r="H149" i="9"/>
  <c r="G149" i="9"/>
  <c r="E149" i="9" s="1"/>
  <c r="B149" i="9" s="1"/>
  <c r="F149" i="9"/>
  <c r="H148" i="9"/>
  <c r="G148" i="9"/>
  <c r="E148" i="9" s="1"/>
  <c r="B148" i="9" s="1"/>
  <c r="F148" i="9"/>
  <c r="H147" i="9"/>
  <c r="G147" i="9"/>
  <c r="F147" i="9"/>
  <c r="E147" i="9"/>
  <c r="B147" i="9" s="1"/>
  <c r="H146" i="9"/>
  <c r="G146" i="9"/>
  <c r="E146" i="9" s="1"/>
  <c r="B146" i="9" s="1"/>
  <c r="F146" i="9"/>
  <c r="H145" i="9"/>
  <c r="G145" i="9"/>
  <c r="E145" i="9" s="1"/>
  <c r="B145" i="9" s="1"/>
  <c r="F145" i="9"/>
  <c r="H144" i="9"/>
  <c r="G144" i="9"/>
  <c r="F144" i="9"/>
  <c r="F143" i="9"/>
  <c r="H142" i="9"/>
  <c r="G142" i="9"/>
  <c r="F142" i="9"/>
  <c r="E142" i="9"/>
  <c r="B142" i="9" s="1"/>
  <c r="H141" i="9"/>
  <c r="G141" i="9"/>
  <c r="E141" i="9" s="1"/>
  <c r="B141" i="9" s="1"/>
  <c r="F141" i="9"/>
  <c r="H140" i="9"/>
  <c r="G140" i="9"/>
  <c r="F140" i="9"/>
  <c r="H139" i="9"/>
  <c r="G139" i="9"/>
  <c r="F139" i="9"/>
  <c r="E139" i="9"/>
  <c r="B139" i="9" s="1"/>
  <c r="H138" i="9"/>
  <c r="G138" i="9"/>
  <c r="F138" i="9"/>
  <c r="H137" i="9"/>
  <c r="G137" i="9"/>
  <c r="F137" i="9"/>
  <c r="E137" i="9"/>
  <c r="B137" i="9" s="1"/>
  <c r="H136" i="9"/>
  <c r="G136" i="9"/>
  <c r="E136" i="9" s="1"/>
  <c r="F136" i="9"/>
  <c r="B136" i="9"/>
  <c r="H135" i="9"/>
  <c r="G135" i="9"/>
  <c r="F135" i="9"/>
  <c r="H134" i="9"/>
  <c r="G134" i="9"/>
  <c r="F134" i="9"/>
  <c r="E134" i="9"/>
  <c r="B134" i="9"/>
  <c r="H133" i="9"/>
  <c r="G133" i="9"/>
  <c r="E133" i="9" s="1"/>
  <c r="B133" i="9" s="1"/>
  <c r="F133" i="9"/>
  <c r="H132" i="9"/>
  <c r="G132" i="9"/>
  <c r="F132" i="9"/>
  <c r="H131" i="9"/>
  <c r="G131" i="9"/>
  <c r="F131" i="9"/>
  <c r="E131" i="9"/>
  <c r="B131" i="9" s="1"/>
  <c r="H130" i="9"/>
  <c r="G130" i="9"/>
  <c r="F130" i="9"/>
  <c r="H129" i="9"/>
  <c r="G129" i="9"/>
  <c r="E129" i="9" s="1"/>
  <c r="B129" i="9" s="1"/>
  <c r="F129" i="9"/>
  <c r="H128" i="9"/>
  <c r="G128" i="9"/>
  <c r="E128" i="9" s="1"/>
  <c r="B128" i="9" s="1"/>
  <c r="F128" i="9"/>
  <c r="H127" i="9"/>
  <c r="G127" i="9"/>
  <c r="E127" i="9" s="1"/>
  <c r="B127" i="9" s="1"/>
  <c r="F127" i="9"/>
  <c r="H126" i="9"/>
  <c r="G126" i="9"/>
  <c r="F126" i="9"/>
  <c r="E126" i="9"/>
  <c r="B126" i="9" s="1"/>
  <c r="H125" i="9"/>
  <c r="G125" i="9"/>
  <c r="E125" i="9" s="1"/>
  <c r="B125" i="9" s="1"/>
  <c r="F125" i="9"/>
  <c r="H124" i="9"/>
  <c r="G124" i="9"/>
  <c r="F124" i="9"/>
  <c r="H123" i="9"/>
  <c r="G123" i="9"/>
  <c r="E123" i="9" s="1"/>
  <c r="B123" i="9" s="1"/>
  <c r="F123" i="9"/>
  <c r="H122" i="9"/>
  <c r="G122" i="9"/>
  <c r="F122" i="9"/>
  <c r="H121" i="9"/>
  <c r="G121" i="9"/>
  <c r="F121" i="9"/>
  <c r="E121" i="9"/>
  <c r="B121" i="9" s="1"/>
  <c r="H120" i="9"/>
  <c r="E120" i="9" s="1"/>
  <c r="G120" i="9"/>
  <c r="F120" i="9"/>
  <c r="B120" i="9"/>
  <c r="H119" i="9"/>
  <c r="G119" i="9"/>
  <c r="E119" i="9" s="1"/>
  <c r="B119" i="9" s="1"/>
  <c r="F119" i="9"/>
  <c r="H118" i="9"/>
  <c r="G118" i="9"/>
  <c r="F118" i="9"/>
  <c r="E118" i="9"/>
  <c r="B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E112" i="9" s="1"/>
  <c r="G112" i="9"/>
  <c r="F112" i="9"/>
  <c r="B112" i="9"/>
  <c r="H111" i="9"/>
  <c r="G111" i="9"/>
  <c r="E111" i="9" s="1"/>
  <c r="B111" i="9" s="1"/>
  <c r="F111" i="9"/>
  <c r="H110" i="9"/>
  <c r="G110" i="9"/>
  <c r="F110" i="9"/>
  <c r="E110" i="9"/>
  <c r="B110" i="9" s="1"/>
  <c r="H109" i="9"/>
  <c r="G109" i="9"/>
  <c r="E109" i="9" s="1"/>
  <c r="B109" i="9" s="1"/>
  <c r="F109" i="9"/>
  <c r="H108" i="9"/>
  <c r="G108" i="9"/>
  <c r="F108" i="9"/>
  <c r="H107" i="9"/>
  <c r="G107" i="9"/>
  <c r="F107" i="9"/>
  <c r="E107" i="9"/>
  <c r="B107" i="9" s="1"/>
  <c r="H106" i="9"/>
  <c r="E106" i="9" s="1"/>
  <c r="B106" i="9" s="1"/>
  <c r="G106" i="9"/>
  <c r="F106" i="9"/>
  <c r="H105" i="9"/>
  <c r="G105" i="9"/>
  <c r="F105" i="9"/>
  <c r="E105" i="9"/>
  <c r="B105" i="9" s="1"/>
  <c r="H104" i="9"/>
  <c r="G104" i="9"/>
  <c r="E104" i="9" s="1"/>
  <c r="F104" i="9"/>
  <c r="B104" i="9"/>
  <c r="H103" i="9"/>
  <c r="G103" i="9"/>
  <c r="F103" i="9"/>
  <c r="H102" i="9"/>
  <c r="G102" i="9"/>
  <c r="F102" i="9"/>
  <c r="E102" i="9"/>
  <c r="B102" i="9"/>
  <c r="H101" i="9"/>
  <c r="G101" i="9"/>
  <c r="F101" i="9"/>
  <c r="E101" i="9"/>
  <c r="B101" i="9" s="1"/>
  <c r="H100" i="9"/>
  <c r="G100" i="9"/>
  <c r="E100" i="9" s="1"/>
  <c r="B100" i="9" s="1"/>
  <c r="F100" i="9"/>
  <c r="H99" i="9"/>
  <c r="G99" i="9"/>
  <c r="F99" i="9"/>
  <c r="E99" i="9"/>
  <c r="B99" i="9"/>
  <c r="H98" i="9"/>
  <c r="E98" i="9" s="1"/>
  <c r="B98" i="9" s="1"/>
  <c r="G98" i="9"/>
  <c r="F98" i="9"/>
  <c r="H97" i="9"/>
  <c r="G97" i="9"/>
  <c r="E97" i="9" s="1"/>
  <c r="B97" i="9" s="1"/>
  <c r="F97" i="9"/>
  <c r="H96" i="9"/>
  <c r="G96" i="9"/>
  <c r="F96" i="9"/>
  <c r="E96" i="9"/>
  <c r="B96" i="9"/>
  <c r="H95" i="9"/>
  <c r="G95" i="9"/>
  <c r="F95" i="9"/>
  <c r="H94" i="9"/>
  <c r="G94" i="9"/>
  <c r="F94" i="9"/>
  <c r="E94" i="9"/>
  <c r="B94" i="9"/>
  <c r="H93" i="9"/>
  <c r="G93" i="9"/>
  <c r="F93" i="9"/>
  <c r="E93" i="9"/>
  <c r="B93" i="9" s="1"/>
  <c r="H92" i="9"/>
  <c r="G92" i="9"/>
  <c r="E92" i="9" s="1"/>
  <c r="B92" i="9" s="1"/>
  <c r="F92" i="9"/>
  <c r="H91" i="9"/>
  <c r="G91" i="9"/>
  <c r="F91" i="9"/>
  <c r="E91" i="9"/>
  <c r="B91" i="9"/>
  <c r="H90" i="9"/>
  <c r="G90" i="9"/>
  <c r="F90" i="9"/>
  <c r="E90" i="9"/>
  <c r="B90" i="9" s="1"/>
  <c r="H89" i="9"/>
  <c r="G89" i="9"/>
  <c r="F89" i="9"/>
  <c r="E89" i="9"/>
  <c r="B89" i="9" s="1"/>
  <c r="H88" i="9"/>
  <c r="G88" i="9"/>
  <c r="E88" i="9" s="1"/>
  <c r="F88" i="9"/>
  <c r="B88" i="9"/>
  <c r="H87" i="9"/>
  <c r="G87" i="9"/>
  <c r="F87" i="9"/>
  <c r="H86" i="9"/>
  <c r="G86" i="9"/>
  <c r="F86" i="9"/>
  <c r="E86" i="9"/>
  <c r="B86" i="9"/>
  <c r="H85" i="9"/>
  <c r="G85" i="9"/>
  <c r="F85" i="9"/>
  <c r="E85" i="9"/>
  <c r="H84" i="9"/>
  <c r="G84" i="9"/>
  <c r="F84" i="9"/>
  <c r="H83" i="9"/>
  <c r="G83" i="9"/>
  <c r="F83" i="9"/>
  <c r="E83" i="9"/>
  <c r="B83" i="9" s="1"/>
  <c r="H82" i="9"/>
  <c r="G82" i="9"/>
  <c r="F82" i="9"/>
  <c r="E82" i="9"/>
  <c r="B82" i="9" s="1"/>
  <c r="H81" i="9"/>
  <c r="G81" i="9"/>
  <c r="F81" i="9"/>
  <c r="E81" i="9"/>
  <c r="H80" i="9"/>
  <c r="G80" i="9"/>
  <c r="E80" i="9" s="1"/>
  <c r="F80" i="9"/>
  <c r="B80" i="9"/>
  <c r="H79" i="9"/>
  <c r="G79" i="9"/>
  <c r="F79" i="9"/>
  <c r="H78" i="9"/>
  <c r="G78" i="9"/>
  <c r="F78" i="9"/>
  <c r="E78" i="9"/>
  <c r="B78" i="9" s="1"/>
  <c r="H77" i="9"/>
  <c r="G77" i="9"/>
  <c r="E77" i="9" s="1"/>
  <c r="B77" i="9" s="1"/>
  <c r="F77" i="9"/>
  <c r="H76" i="9"/>
  <c r="G76" i="9"/>
  <c r="F76" i="9"/>
  <c r="H75" i="9"/>
  <c r="G75" i="9"/>
  <c r="F75" i="9"/>
  <c r="E75" i="9"/>
  <c r="B75" i="9" s="1"/>
  <c r="H74" i="9"/>
  <c r="G74" i="9"/>
  <c r="F74" i="9"/>
  <c r="E74" i="9"/>
  <c r="B74" i="9" s="1"/>
  <c r="H73" i="9"/>
  <c r="G73" i="9"/>
  <c r="F73" i="9"/>
  <c r="E73" i="9"/>
  <c r="H72" i="9"/>
  <c r="G72" i="9"/>
  <c r="E72" i="9" s="1"/>
  <c r="F72" i="9"/>
  <c r="B72" i="9"/>
  <c r="H71" i="9"/>
  <c r="G71" i="9"/>
  <c r="F71" i="9"/>
  <c r="H70" i="9"/>
  <c r="G70" i="9"/>
  <c r="F70" i="9"/>
  <c r="E70" i="9"/>
  <c r="B70" i="9" s="1"/>
  <c r="H69" i="9"/>
  <c r="G69" i="9"/>
  <c r="F69" i="9"/>
  <c r="E69" i="9"/>
  <c r="B69" i="9" s="1"/>
  <c r="H68" i="9"/>
  <c r="G68" i="9"/>
  <c r="E68" i="9" s="1"/>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H54" i="9"/>
  <c r="G54" i="9"/>
  <c r="E54" i="9" s="1"/>
  <c r="B54" i="9" s="1"/>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G47" i="9"/>
  <c r="F47" i="9"/>
  <c r="H46" i="9"/>
  <c r="G46" i="9"/>
  <c r="E46" i="9" s="1"/>
  <c r="B46" i="9" s="1"/>
  <c r="F46" i="9"/>
  <c r="H45" i="9"/>
  <c r="G45" i="9"/>
  <c r="E45" i="9" s="1"/>
  <c r="B45" i="9" s="1"/>
  <c r="F45" i="9"/>
  <c r="H44" i="9"/>
  <c r="G44" i="9"/>
  <c r="E44" i="9" s="1"/>
  <c r="B44" i="9" s="1"/>
  <c r="F44" i="9"/>
  <c r="H43" i="9"/>
  <c r="G43" i="9"/>
  <c r="F43" i="9"/>
  <c r="E43" i="9"/>
  <c r="B43" i="9" s="1"/>
  <c r="H42" i="9"/>
  <c r="G42" i="9"/>
  <c r="F42" i="9"/>
  <c r="H41" i="9"/>
  <c r="G41" i="9"/>
  <c r="E41" i="9" s="1"/>
  <c r="B41" i="9" s="1"/>
  <c r="F41" i="9"/>
  <c r="H40" i="9"/>
  <c r="G40" i="9"/>
  <c r="E40" i="9" s="1"/>
  <c r="B40" i="9" s="1"/>
  <c r="F40" i="9"/>
  <c r="H39" i="9"/>
  <c r="G39" i="9"/>
  <c r="F39" i="9"/>
  <c r="H38" i="9"/>
  <c r="G38" i="9"/>
  <c r="E38" i="9" s="1"/>
  <c r="B38" i="9" s="1"/>
  <c r="F38" i="9"/>
  <c r="H37" i="9"/>
  <c r="G37" i="9"/>
  <c r="F37" i="9"/>
  <c r="E37" i="9"/>
  <c r="B37" i="9"/>
  <c r="H36" i="9"/>
  <c r="G36" i="9"/>
  <c r="E36" i="9" s="1"/>
  <c r="F36" i="9"/>
  <c r="B36" i="9" s="1"/>
  <c r="H35" i="9"/>
  <c r="G35" i="9"/>
  <c r="E35" i="9" s="1"/>
  <c r="B35" i="9" s="1"/>
  <c r="F35" i="9"/>
  <c r="H34" i="9"/>
  <c r="G34" i="9"/>
  <c r="E34" i="9" s="1"/>
  <c r="B34" i="9" s="1"/>
  <c r="F34" i="9"/>
  <c r="H33" i="9"/>
  <c r="G33" i="9"/>
  <c r="F33" i="9"/>
  <c r="H32" i="9"/>
  <c r="G32" i="9"/>
  <c r="F32" i="9"/>
  <c r="H31" i="9"/>
  <c r="G31" i="9"/>
  <c r="E31" i="9" s="1"/>
  <c r="F31" i="9"/>
  <c r="H30" i="9"/>
  <c r="G30" i="9"/>
  <c r="E30" i="9" s="1"/>
  <c r="B30" i="9" s="1"/>
  <c r="F30" i="9"/>
  <c r="H29" i="9"/>
  <c r="G29" i="9"/>
  <c r="E29" i="9" s="1"/>
  <c r="B29" i="9" s="1"/>
  <c r="F29" i="9"/>
  <c r="H28" i="9"/>
  <c r="G28" i="9"/>
  <c r="E28" i="9" s="1"/>
  <c r="B28" i="9" s="1"/>
  <c r="F28" i="9"/>
  <c r="H27" i="9"/>
  <c r="G27" i="9"/>
  <c r="F27" i="9"/>
  <c r="H26" i="9"/>
  <c r="G26" i="9"/>
  <c r="E26" i="9" s="1"/>
  <c r="B26" i="9" s="1"/>
  <c r="F26" i="9"/>
  <c r="H25" i="9"/>
  <c r="G25" i="9"/>
  <c r="E25" i="9" s="1"/>
  <c r="B25" i="9" s="1"/>
  <c r="F25" i="9"/>
  <c r="H24" i="9"/>
  <c r="G24" i="9"/>
  <c r="F24" i="9"/>
  <c r="E24" i="9"/>
  <c r="B24" i="9"/>
  <c r="H23" i="9"/>
  <c r="G23" i="9"/>
  <c r="E23" i="9" s="1"/>
  <c r="F23" i="9"/>
  <c r="H22" i="9"/>
  <c r="G22" i="9"/>
  <c r="E22" i="9" s="1"/>
  <c r="B22" i="9" s="1"/>
  <c r="F22" i="9"/>
  <c r="F21" i="9"/>
  <c r="F4" i="9"/>
  <c r="O3" i="9"/>
  <c r="G275" i="9" s="1"/>
  <c r="E275" i="9" s="1"/>
  <c r="I3" i="9"/>
  <c r="G280" i="9" s="1"/>
  <c r="E280" i="9" s="1"/>
  <c r="B280" i="9" s="1"/>
  <c r="H3" i="9"/>
  <c r="G3" i="9"/>
  <c r="D101" i="8"/>
  <c r="D95" i="8"/>
  <c r="D90" i="8"/>
  <c r="D85" i="8"/>
  <c r="D80" i="8"/>
  <c r="D75" i="8"/>
  <c r="D70" i="8"/>
  <c r="D65" i="8"/>
  <c r="D60" i="8"/>
  <c r="D55" i="8"/>
  <c r="D50" i="8"/>
  <c r="D44" i="8"/>
  <c r="D36" i="8"/>
  <c r="D26" i="8"/>
  <c r="D24" i="8" s="1"/>
  <c r="C1499" i="1" s="1"/>
  <c r="D18" i="8"/>
  <c r="D8" i="8"/>
  <c r="D6" i="8"/>
  <c r="E44" i="7"/>
  <c r="D44" i="7"/>
  <c r="E39" i="7"/>
  <c r="E38" i="7" s="1"/>
  <c r="D39" i="7"/>
  <c r="D38" i="7"/>
  <c r="E30" i="7"/>
  <c r="D30" i="7"/>
  <c r="E23" i="7"/>
  <c r="E22" i="7" s="1"/>
  <c r="I30" i="3" s="1"/>
  <c r="D23" i="7"/>
  <c r="D22" i="7" s="1"/>
  <c r="H30" i="3" s="1"/>
  <c r="E14" i="7"/>
  <c r="D14" i="7"/>
  <c r="E7" i="7"/>
  <c r="D7" i="7"/>
  <c r="D6" i="7" s="1"/>
  <c r="E6" i="7"/>
  <c r="F140" i="6"/>
  <c r="F139" i="6"/>
  <c r="F138" i="6"/>
  <c r="F137" i="6"/>
  <c r="F136" i="6"/>
  <c r="F135" i="6"/>
  <c r="F134" i="6"/>
  <c r="F133" i="6"/>
  <c r="F132" i="6"/>
  <c r="F131" i="6"/>
  <c r="E130" i="6"/>
  <c r="F130" i="6" s="1"/>
  <c r="D130" i="6"/>
  <c r="E129" i="6"/>
  <c r="D129" i="6"/>
  <c r="F128" i="6"/>
  <c r="F127" i="6"/>
  <c r="F126" i="6"/>
  <c r="F125" i="6"/>
  <c r="F124" i="6"/>
  <c r="F123" i="6"/>
  <c r="E122" i="6"/>
  <c r="D122" i="6"/>
  <c r="F121" i="6"/>
  <c r="F120" i="6"/>
  <c r="F119" i="6"/>
  <c r="E118" i="6"/>
  <c r="D118" i="6"/>
  <c r="F117" i="6"/>
  <c r="F116" i="6"/>
  <c r="E115" i="6"/>
  <c r="E114" i="6" s="1"/>
  <c r="D1408" i="1" s="1"/>
  <c r="D115" i="6"/>
  <c r="F113" i="6"/>
  <c r="F112" i="6"/>
  <c r="F111" i="6"/>
  <c r="F110" i="6"/>
  <c r="F109" i="6"/>
  <c r="F108" i="6"/>
  <c r="E107" i="6"/>
  <c r="D107" i="6"/>
  <c r="F106" i="6"/>
  <c r="F105" i="6"/>
  <c r="F104" i="6"/>
  <c r="F103" i="6"/>
  <c r="F102" i="6"/>
  <c r="F101" i="6"/>
  <c r="F100" i="6"/>
  <c r="E99" i="6"/>
  <c r="D99" i="6"/>
  <c r="C1393" i="1" s="1"/>
  <c r="F98" i="6"/>
  <c r="F97" i="6"/>
  <c r="F96" i="6"/>
  <c r="F95" i="6"/>
  <c r="E94" i="6"/>
  <c r="E89" i="6" s="1"/>
  <c r="D1383" i="1" s="1"/>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1227" i="1" s="1"/>
  <c r="D250" i="5"/>
  <c r="F249" i="5"/>
  <c r="F248" i="5"/>
  <c r="F247" i="5"/>
  <c r="E246" i="5"/>
  <c r="D246" i="5"/>
  <c r="F244" i="5"/>
  <c r="F243" i="5"/>
  <c r="E242" i="5"/>
  <c r="E238" i="5" s="1"/>
  <c r="D242" i="5"/>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E191" i="5"/>
  <c r="D191" i="5"/>
  <c r="D190" i="5" s="1"/>
  <c r="E190" i="5"/>
  <c r="H310" i="9" s="1"/>
  <c r="F189" i="5"/>
  <c r="F188" i="5"/>
  <c r="F187" i="5"/>
  <c r="F186" i="5"/>
  <c r="F185" i="5"/>
  <c r="F184" i="5"/>
  <c r="F183" i="5"/>
  <c r="F182" i="5"/>
  <c r="F181" i="5"/>
  <c r="F180" i="5"/>
  <c r="E180" i="5"/>
  <c r="D180" i="5"/>
  <c r="D177" i="5" s="1"/>
  <c r="F179" i="5"/>
  <c r="F178" i="5"/>
  <c r="E177" i="5"/>
  <c r="H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42" i="5"/>
  <c r="F141" i="5"/>
  <c r="F140" i="5"/>
  <c r="F139" i="5"/>
  <c r="F138" i="5"/>
  <c r="F137" i="5"/>
  <c r="F136" i="5"/>
  <c r="F135" i="5"/>
  <c r="E135" i="5"/>
  <c r="E134" i="5" s="1"/>
  <c r="D135" i="5"/>
  <c r="D134"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E87" i="5"/>
  <c r="F86" i="5"/>
  <c r="F85" i="5"/>
  <c r="F84" i="5"/>
  <c r="F83" i="5"/>
  <c r="F82" i="5"/>
  <c r="F81" i="5"/>
  <c r="F80" i="5"/>
  <c r="F79" i="5"/>
  <c r="E79" i="5"/>
  <c r="E78" i="5" s="1"/>
  <c r="D79" i="5"/>
  <c r="D78"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F594" i="4" s="1"/>
  <c r="D594" i="4"/>
  <c r="F592" i="4"/>
  <c r="F591" i="4"/>
  <c r="F590" i="4"/>
  <c r="E590" i="4"/>
  <c r="D590" i="4"/>
  <c r="F589" i="4"/>
  <c r="F588" i="4"/>
  <c r="E587" i="4"/>
  <c r="D587" i="4"/>
  <c r="F587" i="4" s="1"/>
  <c r="F586" i="4"/>
  <c r="F585" i="4"/>
  <c r="E585" i="4"/>
  <c r="D585" i="4"/>
  <c r="F584" i="4"/>
  <c r="F583" i="4"/>
  <c r="F582" i="4"/>
  <c r="F581" i="4"/>
  <c r="E581" i="4"/>
  <c r="E580" i="4" s="1"/>
  <c r="D581" i="4"/>
  <c r="F579" i="4"/>
  <c r="F578" i="4"/>
  <c r="F577" i="4"/>
  <c r="E577" i="4"/>
  <c r="D577" i="4"/>
  <c r="F576" i="4"/>
  <c r="F575" i="4"/>
  <c r="F574" i="4"/>
  <c r="E574" i="4"/>
  <c r="D574" i="4"/>
  <c r="F573" i="4"/>
  <c r="F572" i="4"/>
  <c r="F571" i="4"/>
  <c r="E571" i="4"/>
  <c r="D571" i="4"/>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F522" i="4"/>
  <c r="E522" i="4"/>
  <c r="D522" i="4"/>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F495" i="4" s="1"/>
  <c r="D495" i="4"/>
  <c r="F494" i="4"/>
  <c r="F493" i="4"/>
  <c r="F492" i="4"/>
  <c r="F491" i="4"/>
  <c r="E490" i="4"/>
  <c r="D490" i="4"/>
  <c r="F490" i="4" s="1"/>
  <c r="F489" i="4"/>
  <c r="F488" i="4"/>
  <c r="F487" i="4"/>
  <c r="F486" i="4"/>
  <c r="F485" i="4"/>
  <c r="E485" i="4"/>
  <c r="D485" i="4"/>
  <c r="D484" i="4"/>
  <c r="F483" i="4"/>
  <c r="F482" i="4"/>
  <c r="F481" i="4"/>
  <c r="E481" i="4"/>
  <c r="D481" i="4"/>
  <c r="F480" i="4"/>
  <c r="F479" i="4"/>
  <c r="F478" i="4"/>
  <c r="E478" i="4"/>
  <c r="D478" i="4"/>
  <c r="F477" i="4"/>
  <c r="F476" i="4"/>
  <c r="F475" i="4"/>
  <c r="F474" i="4"/>
  <c r="E473" i="4"/>
  <c r="E472" i="4" s="1"/>
  <c r="D473" i="4"/>
  <c r="F471" i="4"/>
  <c r="F470" i="4"/>
  <c r="E469" i="4"/>
  <c r="E459" i="4" s="1"/>
  <c r="D469" i="4"/>
  <c r="F469" i="4" s="1"/>
  <c r="F468" i="4"/>
  <c r="F467" i="4"/>
  <c r="E466" i="4"/>
  <c r="D466" i="4"/>
  <c r="F466" i="4" s="1"/>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E421" i="4" s="1"/>
  <c r="D422" i="4"/>
  <c r="F422" i="4" s="1"/>
  <c r="F418" i="4"/>
  <c r="E418" i="4"/>
  <c r="D418" i="4"/>
  <c r="E417" i="4"/>
  <c r="E644" i="4" s="1"/>
  <c r="D638" i="1" s="1"/>
  <c r="D417" i="4"/>
  <c r="E416" i="4"/>
  <c r="D416" i="4"/>
  <c r="D643" i="4" s="1"/>
  <c r="F643" i="4" s="1"/>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E391" i="4"/>
  <c r="F391" i="4" s="1"/>
  <c r="D391" i="4"/>
  <c r="F390" i="4"/>
  <c r="F389" i="4"/>
  <c r="E388" i="4"/>
  <c r="D388" i="4"/>
  <c r="F387" i="4"/>
  <c r="F386" i="4"/>
  <c r="F385" i="4"/>
  <c r="F384" i="4"/>
  <c r="F383" i="4"/>
  <c r="E383" i="4"/>
  <c r="D383" i="4"/>
  <c r="F382" i="4"/>
  <c r="F381" i="4"/>
  <c r="F380" i="4"/>
  <c r="F379" i="4"/>
  <c r="E378" i="4"/>
  <c r="D378" i="4"/>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F352" i="4"/>
  <c r="E352" i="4"/>
  <c r="E351" i="4" s="1"/>
  <c r="E350" i="4" s="1"/>
  <c r="D352" i="4"/>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F304" i="4" s="1"/>
  <c r="D304" i="4"/>
  <c r="F303" i="4"/>
  <c r="F302" i="4"/>
  <c r="F301" i="4"/>
  <c r="F300" i="4"/>
  <c r="E300" i="4"/>
  <c r="E299" i="4" s="1"/>
  <c r="E298" i="4" s="1"/>
  <c r="E407" i="4" s="1"/>
  <c r="D300"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E259" i="4"/>
  <c r="F259" i="4" s="1"/>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D216" i="4"/>
  <c r="D215" i="4" s="1"/>
  <c r="F215" i="4" s="1"/>
  <c r="E215" i="4"/>
  <c r="F214" i="4"/>
  <c r="F213" i="4"/>
  <c r="F212" i="4"/>
  <c r="F211" i="4"/>
  <c r="E210" i="4"/>
  <c r="D210" i="4"/>
  <c r="D196" i="4" s="1"/>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E163" i="4"/>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F140" i="4"/>
  <c r="E140" i="4"/>
  <c r="E139" i="4" s="1"/>
  <c r="D140" i="4"/>
  <c r="D139" i="4" s="1"/>
  <c r="F138" i="4"/>
  <c r="F137" i="4"/>
  <c r="F136" i="4"/>
  <c r="F135" i="4"/>
  <c r="F134" i="4"/>
  <c r="E134" i="4"/>
  <c r="E133" i="4" s="1"/>
  <c r="D129" i="1" s="1"/>
  <c r="D134" i="4"/>
  <c r="D133" i="4"/>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s="1"/>
  <c r="C78" i="1" s="1"/>
  <c r="F81" i="4"/>
  <c r="F80" i="4"/>
  <c r="F79" i="4"/>
  <c r="F78" i="4"/>
  <c r="E77" i="4"/>
  <c r="D77" i="4"/>
  <c r="F77" i="4" s="1"/>
  <c r="F76" i="4"/>
  <c r="F75" i="4"/>
  <c r="E74" i="4"/>
  <c r="D74" i="4"/>
  <c r="F74" i="4" s="1"/>
  <c r="F73" i="4"/>
  <c r="F72" i="4"/>
  <c r="E71" i="4"/>
  <c r="D71" i="4"/>
  <c r="F71" i="4" s="1"/>
  <c r="F70" i="4"/>
  <c r="F69" i="4"/>
  <c r="E68" i="4"/>
  <c r="D68" i="4"/>
  <c r="F68" i="4" s="1"/>
  <c r="F67" i="4"/>
  <c r="F66" i="4"/>
  <c r="E65" i="4"/>
  <c r="F65" i="4" s="1"/>
  <c r="D65" i="4"/>
  <c r="F64" i="4"/>
  <c r="F63" i="4"/>
  <c r="E62" i="4"/>
  <c r="D62" i="4"/>
  <c r="F62" i="4" s="1"/>
  <c r="F61" i="4"/>
  <c r="F60" i="4"/>
  <c r="E59" i="4"/>
  <c r="F59" i="4" s="1"/>
  <c r="D59" i="4"/>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s="1"/>
  <c r="E7"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C1576" i="1"/>
  <c r="H1576" i="1" s="1"/>
  <c r="H1575" i="1"/>
  <c r="G1575" i="1"/>
  <c r="C1575" i="1"/>
  <c r="H1574" i="1"/>
  <c r="G1574" i="1"/>
  <c r="C1574" i="1"/>
  <c r="G1573" i="1"/>
  <c r="C1573" i="1"/>
  <c r="H1573" i="1" s="1"/>
  <c r="H1572" i="1"/>
  <c r="C1572" i="1"/>
  <c r="G1572" i="1" s="1"/>
  <c r="H1571" i="1"/>
  <c r="G1571" i="1"/>
  <c r="C1571" i="1"/>
  <c r="C1570" i="1"/>
  <c r="G1569" i="1"/>
  <c r="C1569" i="1"/>
  <c r="H1569" i="1" s="1"/>
  <c r="C1568" i="1"/>
  <c r="H1568" i="1" s="1"/>
  <c r="H1567" i="1"/>
  <c r="G1567" i="1"/>
  <c r="C1567" i="1"/>
  <c r="H1566" i="1"/>
  <c r="G1566" i="1"/>
  <c r="C1566" i="1"/>
  <c r="G1565" i="1"/>
  <c r="C1565" i="1"/>
  <c r="H1565" i="1" s="1"/>
  <c r="H1564" i="1"/>
  <c r="C1564" i="1"/>
  <c r="G1564" i="1" s="1"/>
  <c r="H1563" i="1"/>
  <c r="G1563" i="1"/>
  <c r="C1563" i="1"/>
  <c r="C1562" i="1"/>
  <c r="G1561" i="1"/>
  <c r="C1561" i="1"/>
  <c r="H1561" i="1" s="1"/>
  <c r="C1560" i="1"/>
  <c r="H1560" i="1" s="1"/>
  <c r="H1559" i="1"/>
  <c r="G1559" i="1"/>
  <c r="C1559" i="1"/>
  <c r="H1558" i="1"/>
  <c r="G1558" i="1"/>
  <c r="C1558" i="1"/>
  <c r="G1557" i="1"/>
  <c r="C1557" i="1"/>
  <c r="H1557" i="1" s="1"/>
  <c r="H1556" i="1"/>
  <c r="C1556" i="1"/>
  <c r="G1556" i="1" s="1"/>
  <c r="H1555" i="1"/>
  <c r="G1555" i="1"/>
  <c r="C1555" i="1"/>
  <c r="C1554" i="1"/>
  <c r="G1553" i="1"/>
  <c r="C1553" i="1"/>
  <c r="H1553" i="1" s="1"/>
  <c r="C1552" i="1"/>
  <c r="H1552" i="1" s="1"/>
  <c r="H1551" i="1"/>
  <c r="G1551" i="1"/>
  <c r="C1551" i="1"/>
  <c r="H1550" i="1"/>
  <c r="G1550" i="1"/>
  <c r="C1550" i="1"/>
  <c r="G1549" i="1"/>
  <c r="C1549" i="1"/>
  <c r="H1549" i="1" s="1"/>
  <c r="H1548" i="1"/>
  <c r="C1548" i="1"/>
  <c r="G1548" i="1" s="1"/>
  <c r="H1547" i="1"/>
  <c r="G1547" i="1"/>
  <c r="C1547" i="1"/>
  <c r="C1546" i="1"/>
  <c r="G1545" i="1"/>
  <c r="C1545" i="1"/>
  <c r="H1545" i="1" s="1"/>
  <c r="C1544" i="1"/>
  <c r="H1544" i="1" s="1"/>
  <c r="H1543" i="1"/>
  <c r="G1543" i="1"/>
  <c r="C1543" i="1"/>
  <c r="H1542" i="1"/>
  <c r="G1542" i="1"/>
  <c r="C1542" i="1"/>
  <c r="G1541" i="1"/>
  <c r="C1541" i="1"/>
  <c r="H1541" i="1" s="1"/>
  <c r="H1540" i="1"/>
  <c r="C1540" i="1"/>
  <c r="G1540" i="1" s="1"/>
  <c r="H1539" i="1"/>
  <c r="G1539" i="1"/>
  <c r="C1539" i="1"/>
  <c r="C1538" i="1"/>
  <c r="G1537" i="1"/>
  <c r="C1537" i="1"/>
  <c r="H1537" i="1" s="1"/>
  <c r="C1536" i="1"/>
  <c r="H1536" i="1" s="1"/>
  <c r="H1535" i="1"/>
  <c r="G1535" i="1"/>
  <c r="C1535" i="1"/>
  <c r="H1534" i="1"/>
  <c r="G1534" i="1"/>
  <c r="C1534" i="1"/>
  <c r="G1533" i="1"/>
  <c r="C1533" i="1"/>
  <c r="H1533" i="1" s="1"/>
  <c r="H1532" i="1"/>
  <c r="C1532" i="1"/>
  <c r="G1532" i="1" s="1"/>
  <c r="H1531" i="1"/>
  <c r="G1531" i="1"/>
  <c r="C1531" i="1"/>
  <c r="C1530" i="1"/>
  <c r="G1529" i="1"/>
  <c r="C1529" i="1"/>
  <c r="H1529" i="1" s="1"/>
  <c r="C1528" i="1"/>
  <c r="H1528" i="1" s="1"/>
  <c r="H1527" i="1"/>
  <c r="G1527" i="1"/>
  <c r="C1527" i="1"/>
  <c r="H1526" i="1"/>
  <c r="G1526" i="1"/>
  <c r="C1526" i="1"/>
  <c r="G1525" i="1"/>
  <c r="C1525" i="1"/>
  <c r="H1525" i="1" s="1"/>
  <c r="H1523" i="1"/>
  <c r="G1523" i="1"/>
  <c r="C1523" i="1"/>
  <c r="C1522" i="1"/>
  <c r="G1521" i="1"/>
  <c r="C1521" i="1"/>
  <c r="H1521" i="1" s="1"/>
  <c r="C1520" i="1"/>
  <c r="H1520" i="1" s="1"/>
  <c r="H1519" i="1"/>
  <c r="G1519" i="1"/>
  <c r="C1519" i="1"/>
  <c r="H1516" i="1"/>
  <c r="C1516" i="1"/>
  <c r="G1516" i="1" s="1"/>
  <c r="H1515" i="1"/>
  <c r="G1515" i="1"/>
  <c r="C1515" i="1"/>
  <c r="C1514" i="1"/>
  <c r="G1513" i="1"/>
  <c r="C1513" i="1"/>
  <c r="H1513" i="1" s="1"/>
  <c r="C1512" i="1"/>
  <c r="H1512" i="1" s="1"/>
  <c r="H1511" i="1"/>
  <c r="G1511" i="1"/>
  <c r="C1511" i="1"/>
  <c r="H1510" i="1"/>
  <c r="G1510" i="1"/>
  <c r="C1510" i="1"/>
  <c r="G1509" i="1"/>
  <c r="C1509" i="1"/>
  <c r="H1509" i="1" s="1"/>
  <c r="H1508" i="1"/>
  <c r="C1508" i="1"/>
  <c r="G1508" i="1" s="1"/>
  <c r="H1507" i="1"/>
  <c r="G1507" i="1"/>
  <c r="C1507" i="1"/>
  <c r="C1506" i="1"/>
  <c r="G1505" i="1"/>
  <c r="C1505" i="1"/>
  <c r="H1505" i="1" s="1"/>
  <c r="C1504" i="1"/>
  <c r="H1504" i="1" s="1"/>
  <c r="H1503" i="1"/>
  <c r="G1503" i="1"/>
  <c r="C1503" i="1"/>
  <c r="H1502" i="1"/>
  <c r="G1502" i="1"/>
  <c r="C1502" i="1"/>
  <c r="G1501" i="1"/>
  <c r="C1501" i="1"/>
  <c r="H1501" i="1" s="1"/>
  <c r="C1500" i="1"/>
  <c r="G1500" i="1" s="1"/>
  <c r="C1498" i="1"/>
  <c r="G1497" i="1"/>
  <c r="C1497" i="1"/>
  <c r="H1497" i="1" s="1"/>
  <c r="C1496" i="1"/>
  <c r="H1496" i="1" s="1"/>
  <c r="H1495" i="1"/>
  <c r="G1495" i="1"/>
  <c r="C1495" i="1"/>
  <c r="H1494" i="1"/>
  <c r="G1494" i="1"/>
  <c r="C1494" i="1"/>
  <c r="G1493" i="1"/>
  <c r="C1493" i="1"/>
  <c r="H1493" i="1" s="1"/>
  <c r="H1492" i="1"/>
  <c r="C1492" i="1"/>
  <c r="G1492" i="1" s="1"/>
  <c r="H1491" i="1"/>
  <c r="G1491" i="1"/>
  <c r="C1491" i="1"/>
  <c r="C1490" i="1"/>
  <c r="G1489" i="1"/>
  <c r="C1489" i="1"/>
  <c r="H1489" i="1" s="1"/>
  <c r="C1488" i="1"/>
  <c r="H1488" i="1" s="1"/>
  <c r="H1487" i="1"/>
  <c r="G1487" i="1"/>
  <c r="C1487" i="1"/>
  <c r="H1486" i="1"/>
  <c r="G1486" i="1"/>
  <c r="C1486" i="1"/>
  <c r="G1485" i="1"/>
  <c r="C1485" i="1"/>
  <c r="H1485" i="1" s="1"/>
  <c r="H1484" i="1"/>
  <c r="C1484" i="1"/>
  <c r="G1484" i="1" s="1"/>
  <c r="H1483" i="1"/>
  <c r="G1483" i="1"/>
  <c r="C1483" i="1"/>
  <c r="C1482" i="1"/>
  <c r="C1481" i="1"/>
  <c r="H1481" i="1" s="1"/>
  <c r="C1480" i="1"/>
  <c r="H1480" i="1" s="1"/>
  <c r="J1479" i="1"/>
  <c r="G1479" i="1"/>
  <c r="D1479" i="1"/>
  <c r="C1479" i="1"/>
  <c r="H1479" i="1" s="1"/>
  <c r="I1479" i="1" s="1"/>
  <c r="H1478" i="1"/>
  <c r="G1478" i="1"/>
  <c r="I1478" i="1" s="1"/>
  <c r="D1478" i="1"/>
  <c r="C1478" i="1"/>
  <c r="J1478" i="1" s="1"/>
  <c r="D1477" i="1"/>
  <c r="C1477" i="1"/>
  <c r="D1476" i="1"/>
  <c r="C1476" i="1"/>
  <c r="J1476" i="1" s="1"/>
  <c r="H1475" i="1"/>
  <c r="G1475" i="1"/>
  <c r="D1475" i="1"/>
  <c r="C1475" i="1"/>
  <c r="D1474" i="1"/>
  <c r="C1474" i="1"/>
  <c r="D1473" i="1"/>
  <c r="C1473" i="1"/>
  <c r="J1473" i="1" s="1"/>
  <c r="J1472" i="1"/>
  <c r="I1472" i="1"/>
  <c r="G1472" i="1"/>
  <c r="D1472" i="1"/>
  <c r="C1472" i="1"/>
  <c r="H1472" i="1" s="1"/>
  <c r="H1471" i="1"/>
  <c r="G1471" i="1"/>
  <c r="D1471" i="1"/>
  <c r="C1471" i="1"/>
  <c r="J1471" i="1" s="1"/>
  <c r="D1470" i="1"/>
  <c r="C1470" i="1"/>
  <c r="H1470" i="1" s="1"/>
  <c r="H1469" i="1"/>
  <c r="G1469" i="1"/>
  <c r="D1469" i="1"/>
  <c r="C1469" i="1"/>
  <c r="D1468" i="1"/>
  <c r="C1468" i="1"/>
  <c r="D1467" i="1"/>
  <c r="C1467" i="1"/>
  <c r="J1467" i="1" s="1"/>
  <c r="J1466" i="1"/>
  <c r="G1466" i="1"/>
  <c r="D1466" i="1"/>
  <c r="C1466" i="1"/>
  <c r="H1466" i="1" s="1"/>
  <c r="I1466" i="1" s="1"/>
  <c r="H1465" i="1"/>
  <c r="G1465" i="1"/>
  <c r="D1465" i="1"/>
  <c r="C1465" i="1"/>
  <c r="J1465" i="1" s="1"/>
  <c r="D1464" i="1"/>
  <c r="C1464" i="1"/>
  <c r="D1463" i="1"/>
  <c r="C1463" i="1"/>
  <c r="J1462" i="1"/>
  <c r="G1462" i="1"/>
  <c r="D1462" i="1"/>
  <c r="C1462" i="1"/>
  <c r="H1462" i="1" s="1"/>
  <c r="I1462" i="1" s="1"/>
  <c r="D1461" i="1"/>
  <c r="C1461" i="1"/>
  <c r="H1461" i="1" s="1"/>
  <c r="D1460" i="1"/>
  <c r="C1460" i="1"/>
  <c r="D1459" i="1"/>
  <c r="C1459" i="1"/>
  <c r="H1459" i="1" s="1"/>
  <c r="D1458" i="1"/>
  <c r="C1458" i="1"/>
  <c r="J1458" i="1" s="1"/>
  <c r="D1457" i="1"/>
  <c r="G1457" i="1" s="1"/>
  <c r="C1457" i="1"/>
  <c r="D1456" i="1"/>
  <c r="C1456" i="1"/>
  <c r="J1455" i="1"/>
  <c r="I1455" i="1"/>
  <c r="G1455" i="1"/>
  <c r="D1455" i="1"/>
  <c r="C1455" i="1"/>
  <c r="H1455" i="1" s="1"/>
  <c r="G1452" i="1"/>
  <c r="D1452" i="1"/>
  <c r="C1452" i="1"/>
  <c r="J1452" i="1" s="1"/>
  <c r="G1451" i="1"/>
  <c r="D1451" i="1"/>
  <c r="C1451" i="1"/>
  <c r="D1450" i="1"/>
  <c r="C1450" i="1"/>
  <c r="J1449" i="1"/>
  <c r="G1449" i="1"/>
  <c r="I1449" i="1" s="1"/>
  <c r="D1449" i="1"/>
  <c r="C1449" i="1"/>
  <c r="H1449" i="1" s="1"/>
  <c r="G1448" i="1"/>
  <c r="D1448" i="1"/>
  <c r="C1448" i="1"/>
  <c r="J1448" i="1" s="1"/>
  <c r="G1447" i="1"/>
  <c r="D1447" i="1"/>
  <c r="C1447" i="1"/>
  <c r="D1446" i="1"/>
  <c r="C1446" i="1"/>
  <c r="D1445" i="1"/>
  <c r="C1445" i="1"/>
  <c r="H1444" i="1"/>
  <c r="G1444" i="1"/>
  <c r="D1444" i="1"/>
  <c r="C1444" i="1"/>
  <c r="J1444" i="1" s="1"/>
  <c r="D1443" i="1"/>
  <c r="C1443" i="1"/>
  <c r="J1442" i="1"/>
  <c r="H1442" i="1"/>
  <c r="G1442" i="1"/>
  <c r="D1442" i="1"/>
  <c r="C1442" i="1"/>
  <c r="J1441" i="1"/>
  <c r="H1441" i="1"/>
  <c r="D1441" i="1"/>
  <c r="C1441" i="1"/>
  <c r="G1441" i="1" s="1"/>
  <c r="D1440" i="1"/>
  <c r="H1440" i="1" s="1"/>
  <c r="C1440" i="1"/>
  <c r="D1439" i="1"/>
  <c r="C1439" i="1"/>
  <c r="H1438" i="1"/>
  <c r="D1438" i="1"/>
  <c r="C1438" i="1"/>
  <c r="D1437" i="1"/>
  <c r="C1437" i="1"/>
  <c r="D1434" i="1"/>
  <c r="H1434" i="1" s="1"/>
  <c r="C1434" i="1"/>
  <c r="D1433" i="1"/>
  <c r="C1433" i="1"/>
  <c r="D1432" i="1"/>
  <c r="H1432" i="1" s="1"/>
  <c r="C1432" i="1"/>
  <c r="D1431" i="1"/>
  <c r="C1431" i="1"/>
  <c r="H1430" i="1"/>
  <c r="D1430" i="1"/>
  <c r="C1430" i="1"/>
  <c r="G1430" i="1" s="1"/>
  <c r="D1429" i="1"/>
  <c r="C1429" i="1"/>
  <c r="D1428" i="1"/>
  <c r="C1428" i="1"/>
  <c r="G1428" i="1" s="1"/>
  <c r="D1427" i="1"/>
  <c r="C1427" i="1"/>
  <c r="H1426" i="1"/>
  <c r="D1426" i="1"/>
  <c r="C1426" i="1"/>
  <c r="G1426" i="1" s="1"/>
  <c r="D1425" i="1"/>
  <c r="C1425" i="1"/>
  <c r="H1424" i="1"/>
  <c r="D1424" i="1"/>
  <c r="C1424" i="1"/>
  <c r="D1423" i="1"/>
  <c r="C1423" i="1"/>
  <c r="H1422" i="1"/>
  <c r="D1422" i="1"/>
  <c r="C1422" i="1"/>
  <c r="D1421" i="1"/>
  <c r="C1421" i="1"/>
  <c r="D1420" i="1"/>
  <c r="C1420" i="1"/>
  <c r="H1420" i="1" s="1"/>
  <c r="D1419" i="1"/>
  <c r="C1419" i="1"/>
  <c r="D1418" i="1"/>
  <c r="C1418" i="1"/>
  <c r="D1417" i="1"/>
  <c r="C1417" i="1"/>
  <c r="D1416" i="1"/>
  <c r="H1416" i="1" s="1"/>
  <c r="C1416" i="1"/>
  <c r="D1415" i="1"/>
  <c r="C1415" i="1"/>
  <c r="D1414" i="1"/>
  <c r="C1414" i="1"/>
  <c r="D1413" i="1"/>
  <c r="C1413" i="1"/>
  <c r="D1412" i="1"/>
  <c r="C1412" i="1"/>
  <c r="G1412" i="1" s="1"/>
  <c r="D1411" i="1"/>
  <c r="C1411" i="1"/>
  <c r="D1410" i="1"/>
  <c r="H1410" i="1" s="1"/>
  <c r="C1410" i="1"/>
  <c r="D1409" i="1"/>
  <c r="C1409" i="1"/>
  <c r="D1407" i="1"/>
  <c r="C1407" i="1"/>
  <c r="D1406" i="1"/>
  <c r="C1406" i="1"/>
  <c r="H1406" i="1" s="1"/>
  <c r="G1405" i="1"/>
  <c r="D1405" i="1"/>
  <c r="C1405" i="1"/>
  <c r="H1405" i="1" s="1"/>
  <c r="D1404" i="1"/>
  <c r="C1404" i="1"/>
  <c r="H1404" i="1" s="1"/>
  <c r="D1403" i="1"/>
  <c r="C1403" i="1"/>
  <c r="H1403" i="1" s="1"/>
  <c r="D1402" i="1"/>
  <c r="C1402" i="1"/>
  <c r="H1402" i="1" s="1"/>
  <c r="D1401" i="1"/>
  <c r="C1401" i="1"/>
  <c r="H1401" i="1" s="1"/>
  <c r="D1400" i="1"/>
  <c r="C1400" i="1"/>
  <c r="G1399" i="1"/>
  <c r="D1399" i="1"/>
  <c r="C1399" i="1"/>
  <c r="H1399" i="1" s="1"/>
  <c r="D1398" i="1"/>
  <c r="C1398" i="1"/>
  <c r="H1398" i="1" s="1"/>
  <c r="G1397" i="1"/>
  <c r="D1397" i="1"/>
  <c r="C1397" i="1"/>
  <c r="H1397" i="1" s="1"/>
  <c r="D1396" i="1"/>
  <c r="C1396" i="1"/>
  <c r="H1396" i="1" s="1"/>
  <c r="G1395" i="1"/>
  <c r="D1395" i="1"/>
  <c r="C1395" i="1"/>
  <c r="H1395" i="1" s="1"/>
  <c r="D1394" i="1"/>
  <c r="C1394" i="1"/>
  <c r="H1394" i="1" s="1"/>
  <c r="D1393" i="1"/>
  <c r="D1392" i="1"/>
  <c r="C1392" i="1"/>
  <c r="H1392" i="1" s="1"/>
  <c r="D1391" i="1"/>
  <c r="G1391" i="1" s="1"/>
  <c r="C1391" i="1"/>
  <c r="D1390" i="1"/>
  <c r="C1390" i="1"/>
  <c r="H1390" i="1" s="1"/>
  <c r="G1389" i="1"/>
  <c r="D1389" i="1"/>
  <c r="C1389" i="1"/>
  <c r="H1389" i="1" s="1"/>
  <c r="C1388" i="1"/>
  <c r="G1387" i="1"/>
  <c r="D1387" i="1"/>
  <c r="C1387" i="1"/>
  <c r="H1387" i="1" s="1"/>
  <c r="D1386" i="1"/>
  <c r="C1386" i="1"/>
  <c r="H1386" i="1" s="1"/>
  <c r="G1385" i="1"/>
  <c r="D1385" i="1"/>
  <c r="C1385" i="1"/>
  <c r="H1385" i="1" s="1"/>
  <c r="D1384" i="1"/>
  <c r="C1384" i="1"/>
  <c r="H1384" i="1" s="1"/>
  <c r="D1382" i="1"/>
  <c r="C1382" i="1"/>
  <c r="H1382" i="1" s="1"/>
  <c r="G1381" i="1"/>
  <c r="D1381" i="1"/>
  <c r="C1381" i="1"/>
  <c r="H1381" i="1" s="1"/>
  <c r="D1380" i="1"/>
  <c r="C1380" i="1"/>
  <c r="H1380" i="1" s="1"/>
  <c r="D1379" i="1"/>
  <c r="C1379" i="1"/>
  <c r="H1379" i="1" s="1"/>
  <c r="D1378" i="1"/>
  <c r="C1378" i="1"/>
  <c r="H1378" i="1" s="1"/>
  <c r="G1377" i="1"/>
  <c r="D1377" i="1"/>
  <c r="C1377" i="1"/>
  <c r="H1377" i="1" s="1"/>
  <c r="D1376" i="1"/>
  <c r="C1376" i="1"/>
  <c r="H1376" i="1" s="1"/>
  <c r="G1375" i="1"/>
  <c r="D1375" i="1"/>
  <c r="C1375" i="1"/>
  <c r="H1375" i="1" s="1"/>
  <c r="D1374" i="1"/>
  <c r="C1374" i="1"/>
  <c r="H1374" i="1" s="1"/>
  <c r="G1373" i="1"/>
  <c r="D1373" i="1"/>
  <c r="C1373" i="1"/>
  <c r="H1373" i="1" s="1"/>
  <c r="D1372" i="1"/>
  <c r="C1372" i="1"/>
  <c r="H1372" i="1" s="1"/>
  <c r="D1371" i="1"/>
  <c r="C1371" i="1"/>
  <c r="H1371" i="1" s="1"/>
  <c r="D1370" i="1"/>
  <c r="C1370" i="1"/>
  <c r="H1370" i="1" s="1"/>
  <c r="D1369" i="1"/>
  <c r="C1369" i="1"/>
  <c r="H1369" i="1" s="1"/>
  <c r="D1368" i="1"/>
  <c r="C1368" i="1"/>
  <c r="H1368" i="1" s="1"/>
  <c r="G1367" i="1"/>
  <c r="D1367" i="1"/>
  <c r="C1367" i="1"/>
  <c r="H1367" i="1" s="1"/>
  <c r="D1366" i="1"/>
  <c r="C1366" i="1"/>
  <c r="H1366" i="1" s="1"/>
  <c r="G1365" i="1"/>
  <c r="D1365" i="1"/>
  <c r="C1365" i="1"/>
  <c r="H1365" i="1" s="1"/>
  <c r="D1364" i="1"/>
  <c r="C1364" i="1"/>
  <c r="H1364" i="1" s="1"/>
  <c r="G1363" i="1"/>
  <c r="D1363" i="1"/>
  <c r="C1363" i="1"/>
  <c r="H1363" i="1" s="1"/>
  <c r="D1362" i="1"/>
  <c r="C1362" i="1"/>
  <c r="H1362" i="1" s="1"/>
  <c r="G1361" i="1"/>
  <c r="D1361" i="1"/>
  <c r="C1361" i="1"/>
  <c r="H1361" i="1" s="1"/>
  <c r="D1360" i="1"/>
  <c r="C1360" i="1"/>
  <c r="H1360" i="1" s="1"/>
  <c r="G1359" i="1"/>
  <c r="D1359" i="1"/>
  <c r="C1359" i="1"/>
  <c r="H1359" i="1" s="1"/>
  <c r="D1358" i="1"/>
  <c r="C1358" i="1"/>
  <c r="H1358" i="1" s="1"/>
  <c r="G1357" i="1"/>
  <c r="D1357" i="1"/>
  <c r="C1357" i="1"/>
  <c r="H1357" i="1" s="1"/>
  <c r="D1356" i="1"/>
  <c r="C1356" i="1"/>
  <c r="H1356" i="1" s="1"/>
  <c r="G1355" i="1"/>
  <c r="D1355" i="1"/>
  <c r="C1355" i="1"/>
  <c r="H1355" i="1" s="1"/>
  <c r="D1354" i="1"/>
  <c r="C1354" i="1"/>
  <c r="G1353" i="1"/>
  <c r="D1353" i="1"/>
  <c r="C1353" i="1"/>
  <c r="H1353" i="1" s="1"/>
  <c r="D1352" i="1"/>
  <c r="C1352" i="1"/>
  <c r="H1352" i="1" s="1"/>
  <c r="G1351" i="1"/>
  <c r="D1351" i="1"/>
  <c r="C1351" i="1"/>
  <c r="H1351" i="1" s="1"/>
  <c r="D1350" i="1"/>
  <c r="C1350" i="1"/>
  <c r="H1350" i="1" s="1"/>
  <c r="G1349" i="1"/>
  <c r="D1349" i="1"/>
  <c r="C1349" i="1"/>
  <c r="H1349" i="1" s="1"/>
  <c r="D1348" i="1"/>
  <c r="C1348" i="1"/>
  <c r="G1347" i="1"/>
  <c r="D1347" i="1"/>
  <c r="C1347" i="1"/>
  <c r="H1347" i="1" s="1"/>
  <c r="D1346" i="1"/>
  <c r="C1346" i="1"/>
  <c r="H1346" i="1" s="1"/>
  <c r="G1345" i="1"/>
  <c r="D1345" i="1"/>
  <c r="C1345" i="1"/>
  <c r="H1345" i="1" s="1"/>
  <c r="D1344" i="1"/>
  <c r="C1344" i="1"/>
  <c r="H1344" i="1" s="1"/>
  <c r="G1343" i="1"/>
  <c r="D1343" i="1"/>
  <c r="C1343" i="1"/>
  <c r="H1343" i="1" s="1"/>
  <c r="D1342" i="1"/>
  <c r="C1342" i="1"/>
  <c r="H1342" i="1" s="1"/>
  <c r="G1341" i="1"/>
  <c r="D1341" i="1"/>
  <c r="C1341" i="1"/>
  <c r="H1341" i="1" s="1"/>
  <c r="D1340" i="1"/>
  <c r="C1340" i="1"/>
  <c r="G1339" i="1"/>
  <c r="D1339" i="1"/>
  <c r="C1339" i="1"/>
  <c r="H1339" i="1" s="1"/>
  <c r="D1338" i="1"/>
  <c r="C1338" i="1"/>
  <c r="G1337" i="1"/>
  <c r="D1337" i="1"/>
  <c r="C1337" i="1"/>
  <c r="H1337" i="1" s="1"/>
  <c r="D1336" i="1"/>
  <c r="C1336" i="1"/>
  <c r="H1336" i="1" s="1"/>
  <c r="G1335" i="1"/>
  <c r="D1335" i="1"/>
  <c r="C1335" i="1"/>
  <c r="H1335" i="1" s="1"/>
  <c r="D1334" i="1"/>
  <c r="C1334" i="1"/>
  <c r="H1334" i="1" s="1"/>
  <c r="G1333" i="1"/>
  <c r="D1333" i="1"/>
  <c r="C1333" i="1"/>
  <c r="H1333" i="1" s="1"/>
  <c r="D1332" i="1"/>
  <c r="C1332" i="1"/>
  <c r="G1331" i="1"/>
  <c r="D1331" i="1"/>
  <c r="C1331" i="1"/>
  <c r="H1331" i="1" s="1"/>
  <c r="D1330" i="1"/>
  <c r="C1330" i="1"/>
  <c r="H1330" i="1" s="1"/>
  <c r="D1329" i="1"/>
  <c r="D1328" i="1"/>
  <c r="C1328" i="1"/>
  <c r="G1327" i="1"/>
  <c r="D1327" i="1"/>
  <c r="C1327" i="1"/>
  <c r="H1327" i="1" s="1"/>
  <c r="D1326" i="1"/>
  <c r="C1326" i="1"/>
  <c r="H1326" i="1" s="1"/>
  <c r="G1325" i="1"/>
  <c r="D1325" i="1"/>
  <c r="C1325" i="1"/>
  <c r="H1325" i="1" s="1"/>
  <c r="D1324" i="1"/>
  <c r="C1324" i="1"/>
  <c r="H1324" i="1" s="1"/>
  <c r="G1323" i="1"/>
  <c r="D1323" i="1"/>
  <c r="C1323" i="1"/>
  <c r="H1323" i="1" s="1"/>
  <c r="D1322" i="1"/>
  <c r="C1322" i="1"/>
  <c r="G1321" i="1"/>
  <c r="D1321" i="1"/>
  <c r="C1321" i="1"/>
  <c r="H1321" i="1" s="1"/>
  <c r="D1320" i="1"/>
  <c r="C1320" i="1"/>
  <c r="H1320" i="1" s="1"/>
  <c r="G1319" i="1"/>
  <c r="D1319" i="1"/>
  <c r="C1319" i="1"/>
  <c r="H1319" i="1" s="1"/>
  <c r="D1318" i="1"/>
  <c r="C1318" i="1"/>
  <c r="H1318" i="1" s="1"/>
  <c r="G1317" i="1"/>
  <c r="D1317" i="1"/>
  <c r="C1317" i="1"/>
  <c r="H1317" i="1" s="1"/>
  <c r="D1316" i="1"/>
  <c r="C1316" i="1"/>
  <c r="H1316" i="1" s="1"/>
  <c r="G1315" i="1"/>
  <c r="D1315" i="1"/>
  <c r="C1315" i="1"/>
  <c r="H1315" i="1" s="1"/>
  <c r="D1314" i="1"/>
  <c r="C1314" i="1"/>
  <c r="G1313" i="1"/>
  <c r="D1313" i="1"/>
  <c r="C1313" i="1"/>
  <c r="H1313" i="1" s="1"/>
  <c r="D1312" i="1"/>
  <c r="C1312" i="1"/>
  <c r="G1311" i="1"/>
  <c r="D1311" i="1"/>
  <c r="C1311" i="1"/>
  <c r="H1311" i="1" s="1"/>
  <c r="D1310" i="1"/>
  <c r="C1310" i="1"/>
  <c r="H1310" i="1" s="1"/>
  <c r="G1309" i="1"/>
  <c r="D1309" i="1"/>
  <c r="C1309" i="1"/>
  <c r="H1309" i="1" s="1"/>
  <c r="D1308" i="1"/>
  <c r="C1308" i="1"/>
  <c r="H1308" i="1" s="1"/>
  <c r="D1307" i="1"/>
  <c r="C1307" i="1"/>
  <c r="H1307" i="1" s="1"/>
  <c r="D1306" i="1"/>
  <c r="C1306" i="1"/>
  <c r="D1305" i="1"/>
  <c r="C1305" i="1"/>
  <c r="H1305" i="1" s="1"/>
  <c r="D1304" i="1"/>
  <c r="C1304" i="1"/>
  <c r="G1303" i="1"/>
  <c r="D1303" i="1"/>
  <c r="C1303" i="1"/>
  <c r="H1303" i="1" s="1"/>
  <c r="D1302" i="1"/>
  <c r="C1302" i="1"/>
  <c r="D1301" i="1"/>
  <c r="C1301" i="1"/>
  <c r="H1301" i="1" s="1"/>
  <c r="D1300" i="1"/>
  <c r="C1300" i="1"/>
  <c r="D1299" i="1"/>
  <c r="C1299" i="1"/>
  <c r="D1298" i="1"/>
  <c r="C1298" i="1"/>
  <c r="D1297" i="1"/>
  <c r="C1297" i="1"/>
  <c r="D1296" i="1"/>
  <c r="C1296" i="1"/>
  <c r="D1295" i="1"/>
  <c r="G1295" i="1" s="1"/>
  <c r="C1295" i="1"/>
  <c r="D1294" i="1"/>
  <c r="C1294" i="1"/>
  <c r="G1293" i="1"/>
  <c r="D1293" i="1"/>
  <c r="C1293" i="1"/>
  <c r="D1292" i="1"/>
  <c r="C1292" i="1"/>
  <c r="D1291" i="1"/>
  <c r="C1291" i="1"/>
  <c r="H1291" i="1" s="1"/>
  <c r="D1290" i="1"/>
  <c r="C1290" i="1"/>
  <c r="D1289" i="1"/>
  <c r="C1289" i="1"/>
  <c r="H1289" i="1" s="1"/>
  <c r="D1288" i="1"/>
  <c r="C1288" i="1"/>
  <c r="D1287" i="1"/>
  <c r="G1287" i="1" s="1"/>
  <c r="C1287" i="1"/>
  <c r="D1286" i="1"/>
  <c r="C1286" i="1"/>
  <c r="G1285" i="1"/>
  <c r="D1285" i="1"/>
  <c r="C1285" i="1"/>
  <c r="H1285" i="1" s="1"/>
  <c r="D1284" i="1"/>
  <c r="C1284" i="1"/>
  <c r="D1283" i="1"/>
  <c r="C1283" i="1"/>
  <c r="H1283" i="1" s="1"/>
  <c r="D1282" i="1"/>
  <c r="C1282" i="1"/>
  <c r="D1281" i="1"/>
  <c r="C1281" i="1"/>
  <c r="D1280" i="1"/>
  <c r="C1280" i="1"/>
  <c r="D1279" i="1"/>
  <c r="G1279" i="1" s="1"/>
  <c r="C1279" i="1"/>
  <c r="D1278" i="1"/>
  <c r="C1278" i="1"/>
  <c r="G1277" i="1"/>
  <c r="D1277" i="1"/>
  <c r="C1277" i="1"/>
  <c r="D1276" i="1"/>
  <c r="C1276" i="1"/>
  <c r="D1275" i="1"/>
  <c r="C1275" i="1"/>
  <c r="H1275" i="1" s="1"/>
  <c r="D1274" i="1"/>
  <c r="C1274" i="1"/>
  <c r="D1273" i="1"/>
  <c r="C1273" i="1"/>
  <c r="H1273" i="1" s="1"/>
  <c r="D1272" i="1"/>
  <c r="C1272" i="1"/>
  <c r="D1271" i="1"/>
  <c r="C1271" i="1"/>
  <c r="D1270" i="1"/>
  <c r="C1270" i="1"/>
  <c r="G1269" i="1"/>
  <c r="D1269" i="1"/>
  <c r="C1269" i="1"/>
  <c r="H1269" i="1" s="1"/>
  <c r="H1268" i="1"/>
  <c r="G1268" i="1"/>
  <c r="D1268" i="1"/>
  <c r="C1268" i="1"/>
  <c r="D1267" i="1"/>
  <c r="G1267" i="1" s="1"/>
  <c r="C1267" i="1"/>
  <c r="D1266" i="1"/>
  <c r="C1266" i="1"/>
  <c r="D1265" i="1"/>
  <c r="G1265" i="1" s="1"/>
  <c r="C1265" i="1"/>
  <c r="H1265" i="1" s="1"/>
  <c r="D1264" i="1"/>
  <c r="C1264" i="1"/>
  <c r="D1263" i="1"/>
  <c r="C1263" i="1"/>
  <c r="H1263" i="1" s="1"/>
  <c r="D1262" i="1"/>
  <c r="C1262" i="1"/>
  <c r="D1261" i="1"/>
  <c r="G1261" i="1" s="1"/>
  <c r="C1261" i="1"/>
  <c r="H1261" i="1" s="1"/>
  <c r="D1260" i="1"/>
  <c r="C1260" i="1"/>
  <c r="D1259" i="1"/>
  <c r="C1259" i="1"/>
  <c r="H1259" i="1" s="1"/>
  <c r="D1258" i="1"/>
  <c r="C1258" i="1"/>
  <c r="D1257" i="1"/>
  <c r="G1257" i="1" s="1"/>
  <c r="C1257" i="1"/>
  <c r="H1257" i="1" s="1"/>
  <c r="D1256" i="1"/>
  <c r="C1256" i="1"/>
  <c r="D1255" i="1"/>
  <c r="G1255" i="1" s="1"/>
  <c r="C1255" i="1"/>
  <c r="H1255" i="1" s="1"/>
  <c r="D1254" i="1"/>
  <c r="C1254" i="1"/>
  <c r="D1253" i="1"/>
  <c r="G1253" i="1" s="1"/>
  <c r="C1253" i="1"/>
  <c r="H1253" i="1" s="1"/>
  <c r="D1252" i="1"/>
  <c r="C1252" i="1"/>
  <c r="D1251" i="1"/>
  <c r="G1251" i="1" s="1"/>
  <c r="C1251" i="1"/>
  <c r="H1251" i="1" s="1"/>
  <c r="D1250" i="1"/>
  <c r="C1250" i="1"/>
  <c r="D1249" i="1"/>
  <c r="G1249" i="1" s="1"/>
  <c r="C1249" i="1"/>
  <c r="D1248" i="1"/>
  <c r="C1248" i="1"/>
  <c r="D1247" i="1"/>
  <c r="C1247" i="1"/>
  <c r="H1247" i="1" s="1"/>
  <c r="D1246" i="1"/>
  <c r="C1246" i="1"/>
  <c r="D1245" i="1"/>
  <c r="C1245" i="1"/>
  <c r="D1244" i="1"/>
  <c r="C1244" i="1"/>
  <c r="D1243" i="1"/>
  <c r="G1243" i="1" s="1"/>
  <c r="C1243" i="1"/>
  <c r="H1243" i="1" s="1"/>
  <c r="D1242" i="1"/>
  <c r="C1242" i="1"/>
  <c r="D1241" i="1"/>
  <c r="C1241" i="1"/>
  <c r="D1240" i="1"/>
  <c r="C1240" i="1"/>
  <c r="D1239" i="1"/>
  <c r="G1239" i="1" s="1"/>
  <c r="C1239" i="1"/>
  <c r="H1239" i="1" s="1"/>
  <c r="D1238" i="1"/>
  <c r="C1238" i="1"/>
  <c r="D1237" i="1"/>
  <c r="C1237" i="1"/>
  <c r="D1236" i="1"/>
  <c r="C1236" i="1"/>
  <c r="D1235" i="1"/>
  <c r="G1235" i="1" s="1"/>
  <c r="C1235" i="1"/>
  <c r="H1235" i="1" s="1"/>
  <c r="D1234" i="1"/>
  <c r="C1234" i="1"/>
  <c r="D1233" i="1"/>
  <c r="G1233" i="1" s="1"/>
  <c r="C1233" i="1"/>
  <c r="D1232" i="1"/>
  <c r="C1232" i="1"/>
  <c r="D1231" i="1"/>
  <c r="C1231" i="1"/>
  <c r="H1231" i="1" s="1"/>
  <c r="D1230" i="1"/>
  <c r="C1230" i="1"/>
  <c r="D1229" i="1"/>
  <c r="C1229" i="1"/>
  <c r="D1228" i="1"/>
  <c r="C1228" i="1"/>
  <c r="D1226" i="1"/>
  <c r="C1226" i="1"/>
  <c r="D1225" i="1"/>
  <c r="G1225" i="1" s="1"/>
  <c r="C1225" i="1"/>
  <c r="D1224" i="1"/>
  <c r="C1224" i="1"/>
  <c r="D1223" i="1"/>
  <c r="D1221" i="1"/>
  <c r="C1221" i="1"/>
  <c r="H1221" i="1" s="1"/>
  <c r="D1220" i="1"/>
  <c r="C1220" i="1"/>
  <c r="G1220" i="1" s="1"/>
  <c r="D1219" i="1"/>
  <c r="C1219" i="1"/>
  <c r="H1219" i="1" s="1"/>
  <c r="D1218" i="1"/>
  <c r="C1218" i="1"/>
  <c r="G1218" i="1" s="1"/>
  <c r="D1217" i="1"/>
  <c r="C1217" i="1"/>
  <c r="H1217" i="1" s="1"/>
  <c r="D1216" i="1"/>
  <c r="D1215" i="1"/>
  <c r="D1213" i="1"/>
  <c r="C1213" i="1"/>
  <c r="H1213" i="1" s="1"/>
  <c r="D1212" i="1"/>
  <c r="C1212" i="1"/>
  <c r="D1211" i="1"/>
  <c r="C1211" i="1"/>
  <c r="H1211" i="1" s="1"/>
  <c r="D1210" i="1"/>
  <c r="H1210" i="1" s="1"/>
  <c r="C1210" i="1"/>
  <c r="D1209" i="1"/>
  <c r="G1209" i="1" s="1"/>
  <c r="C1209" i="1"/>
  <c r="H1209" i="1" s="1"/>
  <c r="G1208" i="1"/>
  <c r="D1208" i="1"/>
  <c r="H1208" i="1" s="1"/>
  <c r="C1208" i="1"/>
  <c r="D1207" i="1"/>
  <c r="G1207" i="1" s="1"/>
  <c r="C1207" i="1"/>
  <c r="H1207" i="1" s="1"/>
  <c r="D1206" i="1"/>
  <c r="H1206" i="1" s="1"/>
  <c r="C1206" i="1"/>
  <c r="D1205" i="1"/>
  <c r="G1205" i="1" s="1"/>
  <c r="C1205" i="1"/>
  <c r="H1205" i="1" s="1"/>
  <c r="D1204" i="1"/>
  <c r="H1204" i="1" s="1"/>
  <c r="C1204" i="1"/>
  <c r="G1203" i="1"/>
  <c r="D1203" i="1"/>
  <c r="C1203" i="1"/>
  <c r="H1202" i="1"/>
  <c r="D1202" i="1"/>
  <c r="G1202" i="1" s="1"/>
  <c r="C1202" i="1"/>
  <c r="D1201" i="1"/>
  <c r="G1201" i="1" s="1"/>
  <c r="C1201" i="1"/>
  <c r="H1200" i="1"/>
  <c r="G1200" i="1"/>
  <c r="D1200" i="1"/>
  <c r="C1200" i="1"/>
  <c r="G1199" i="1"/>
  <c r="D1199" i="1"/>
  <c r="C1199" i="1"/>
  <c r="H1199" i="1" s="1"/>
  <c r="D1198" i="1"/>
  <c r="C1198" i="1"/>
  <c r="D1197" i="1"/>
  <c r="G1197" i="1" s="1"/>
  <c r="C1197" i="1"/>
  <c r="H1196" i="1"/>
  <c r="G1196" i="1"/>
  <c r="D1196" i="1"/>
  <c r="C1196" i="1"/>
  <c r="D1195" i="1"/>
  <c r="G1195" i="1" s="1"/>
  <c r="C1195" i="1"/>
  <c r="H1195" i="1" s="1"/>
  <c r="G1194" i="1"/>
  <c r="D1194" i="1"/>
  <c r="H1194" i="1" s="1"/>
  <c r="C1194" i="1"/>
  <c r="G1193" i="1"/>
  <c r="D1193" i="1"/>
  <c r="C1193" i="1"/>
  <c r="H1193" i="1" s="1"/>
  <c r="D1192" i="1"/>
  <c r="H1192" i="1" s="1"/>
  <c r="C1192" i="1"/>
  <c r="D1191" i="1"/>
  <c r="G1191" i="1" s="1"/>
  <c r="C1191" i="1"/>
  <c r="H1190" i="1"/>
  <c r="G1190" i="1"/>
  <c r="D1190" i="1"/>
  <c r="C1190" i="1"/>
  <c r="D1189" i="1"/>
  <c r="C1189" i="1"/>
  <c r="H1189" i="1" s="1"/>
  <c r="D1188" i="1"/>
  <c r="H1188" i="1" s="1"/>
  <c r="C1188" i="1"/>
  <c r="G1187" i="1"/>
  <c r="D1187" i="1"/>
  <c r="C1187" i="1"/>
  <c r="H1186" i="1"/>
  <c r="D1186" i="1"/>
  <c r="G1186" i="1" s="1"/>
  <c r="C1186" i="1"/>
  <c r="D1185" i="1"/>
  <c r="G1185" i="1" s="1"/>
  <c r="C1185" i="1"/>
  <c r="D1184" i="1"/>
  <c r="C1184" i="1"/>
  <c r="H1184" i="1" s="1"/>
  <c r="D1183" i="1"/>
  <c r="H1182" i="1"/>
  <c r="G1182" i="1"/>
  <c r="D1182" i="1"/>
  <c r="C1182" i="1"/>
  <c r="D1181" i="1"/>
  <c r="G1181" i="1" s="1"/>
  <c r="C1181" i="1"/>
  <c r="H1181" i="1" s="1"/>
  <c r="G1180" i="1"/>
  <c r="D1180" i="1"/>
  <c r="C1180" i="1"/>
  <c r="H1180" i="1" s="1"/>
  <c r="G1179" i="1"/>
  <c r="D1179" i="1"/>
  <c r="C1179" i="1"/>
  <c r="H1179" i="1" s="1"/>
  <c r="D1178" i="1"/>
  <c r="H1178" i="1" s="1"/>
  <c r="C1178" i="1"/>
  <c r="G1178" i="1" s="1"/>
  <c r="D1177" i="1"/>
  <c r="G1177" i="1" s="1"/>
  <c r="C1177" i="1"/>
  <c r="D1176" i="1"/>
  <c r="C1176" i="1"/>
  <c r="H1176" i="1" s="1"/>
  <c r="G1175" i="1"/>
  <c r="D1175" i="1"/>
  <c r="C1175" i="1"/>
  <c r="H1175" i="1" s="1"/>
  <c r="D1174" i="1"/>
  <c r="H1174" i="1" s="1"/>
  <c r="C1174" i="1"/>
  <c r="G1173" i="1"/>
  <c r="D1173" i="1"/>
  <c r="C1173" i="1"/>
  <c r="H1172" i="1"/>
  <c r="D1172" i="1"/>
  <c r="C1172" i="1"/>
  <c r="G1172" i="1" s="1"/>
  <c r="D1171" i="1"/>
  <c r="G1171" i="1" s="1"/>
  <c r="C1171" i="1"/>
  <c r="G1170" i="1"/>
  <c r="D1170" i="1"/>
  <c r="C1170" i="1"/>
  <c r="H1170" i="1" s="1"/>
  <c r="G1169" i="1"/>
  <c r="D1169" i="1"/>
  <c r="C1169" i="1"/>
  <c r="H1169" i="1" s="1"/>
  <c r="D1168" i="1"/>
  <c r="C1168" i="1"/>
  <c r="D1167" i="1"/>
  <c r="G1167" i="1" s="1"/>
  <c r="C1167" i="1"/>
  <c r="D1166" i="1"/>
  <c r="C1166" i="1"/>
  <c r="D1165" i="1"/>
  <c r="C1165" i="1"/>
  <c r="G1164" i="1"/>
  <c r="D1164" i="1"/>
  <c r="C1164" i="1"/>
  <c r="H1164" i="1" s="1"/>
  <c r="G1163" i="1"/>
  <c r="D1163" i="1"/>
  <c r="C1163" i="1"/>
  <c r="H1163" i="1" s="1"/>
  <c r="D1162" i="1"/>
  <c r="H1162" i="1" s="1"/>
  <c r="C1162" i="1"/>
  <c r="G1162" i="1" s="1"/>
  <c r="D1161" i="1"/>
  <c r="G1161" i="1" s="1"/>
  <c r="C1161" i="1"/>
  <c r="D1160" i="1"/>
  <c r="C1160" i="1"/>
  <c r="H1160" i="1" s="1"/>
  <c r="D1159" i="1"/>
  <c r="C1159" i="1"/>
  <c r="D1158" i="1"/>
  <c r="H1158" i="1" s="1"/>
  <c r="C1158" i="1"/>
  <c r="D1157" i="1"/>
  <c r="C1157" i="1"/>
  <c r="G1157" i="1" s="1"/>
  <c r="H1156" i="1"/>
  <c r="D1156" i="1"/>
  <c r="C1156" i="1"/>
  <c r="G1156" i="1" s="1"/>
  <c r="D1155" i="1"/>
  <c r="C1155" i="1"/>
  <c r="D1151" i="1"/>
  <c r="C1151" i="1"/>
  <c r="D1150" i="1"/>
  <c r="C1150" i="1"/>
  <c r="D1149" i="1"/>
  <c r="C1149" i="1"/>
  <c r="H1149" i="1" s="1"/>
  <c r="G1148" i="1"/>
  <c r="D1148" i="1"/>
  <c r="C1148" i="1"/>
  <c r="H1148" i="1" s="1"/>
  <c r="G1147" i="1"/>
  <c r="D1147" i="1"/>
  <c r="C1147" i="1"/>
  <c r="H1147" i="1" s="1"/>
  <c r="D1146" i="1"/>
  <c r="H1146" i="1" s="1"/>
  <c r="C1146" i="1"/>
  <c r="G1146" i="1" s="1"/>
  <c r="D1145" i="1"/>
  <c r="G1145" i="1" s="1"/>
  <c r="C1145" i="1"/>
  <c r="D1144" i="1"/>
  <c r="C1144" i="1"/>
  <c r="H1144" i="1" s="1"/>
  <c r="D1143" i="1"/>
  <c r="C1143" i="1"/>
  <c r="D1142" i="1"/>
  <c r="H1142" i="1" s="1"/>
  <c r="C1142" i="1"/>
  <c r="G1141" i="1"/>
  <c r="D1141" i="1"/>
  <c r="C1141" i="1"/>
  <c r="H1140" i="1"/>
  <c r="D1140" i="1"/>
  <c r="C1140" i="1"/>
  <c r="G1140" i="1" s="1"/>
  <c r="D1139" i="1"/>
  <c r="C1139" i="1"/>
  <c r="G1138" i="1"/>
  <c r="D1138" i="1"/>
  <c r="C1138" i="1"/>
  <c r="H1138" i="1" s="1"/>
  <c r="D1137" i="1"/>
  <c r="C1137" i="1"/>
  <c r="H1137" i="1" s="1"/>
  <c r="D1136" i="1"/>
  <c r="C1136" i="1"/>
  <c r="D1135" i="1"/>
  <c r="C1135" i="1"/>
  <c r="D1134" i="1"/>
  <c r="C1134" i="1"/>
  <c r="D1133" i="1"/>
  <c r="C1133" i="1"/>
  <c r="H1133" i="1" s="1"/>
  <c r="G1132" i="1"/>
  <c r="D1132" i="1"/>
  <c r="C1132" i="1"/>
  <c r="H1132" i="1" s="1"/>
  <c r="G1131" i="1"/>
  <c r="D1131" i="1"/>
  <c r="C1131" i="1"/>
  <c r="H1131" i="1" s="1"/>
  <c r="D1130" i="1"/>
  <c r="H1130" i="1" s="1"/>
  <c r="C1130" i="1"/>
  <c r="G1130" i="1" s="1"/>
  <c r="D1129" i="1"/>
  <c r="G1129" i="1" s="1"/>
  <c r="C1129" i="1"/>
  <c r="D1128" i="1"/>
  <c r="C1128" i="1"/>
  <c r="H1128" i="1" s="1"/>
  <c r="D1127" i="1"/>
  <c r="C1127" i="1"/>
  <c r="D1126" i="1"/>
  <c r="H1126" i="1" s="1"/>
  <c r="C1126" i="1"/>
  <c r="G1125" i="1"/>
  <c r="D1125" i="1"/>
  <c r="C1125" i="1"/>
  <c r="D1123" i="1"/>
  <c r="C1123" i="1"/>
  <c r="G1122" i="1"/>
  <c r="D1122" i="1"/>
  <c r="C1122" i="1"/>
  <c r="H1122" i="1" s="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3" i="1"/>
  <c r="C1093" i="1"/>
  <c r="H1093" i="1" s="1"/>
  <c r="D1092" i="1"/>
  <c r="C1092" i="1"/>
  <c r="D1091" i="1"/>
  <c r="C1091" i="1"/>
  <c r="H1091" i="1" s="1"/>
  <c r="D1090" i="1"/>
  <c r="C1090" i="1"/>
  <c r="D1089" i="1"/>
  <c r="C1089" i="1"/>
  <c r="H1089" i="1" s="1"/>
  <c r="D1088" i="1"/>
  <c r="C1088" i="1"/>
  <c r="D1087" i="1"/>
  <c r="C1087" i="1"/>
  <c r="H1087" i="1" s="1"/>
  <c r="D1086" i="1"/>
  <c r="C1086" i="1"/>
  <c r="D1085" i="1"/>
  <c r="C1085" i="1"/>
  <c r="H1085" i="1" s="1"/>
  <c r="D1084" i="1"/>
  <c r="C1084" i="1"/>
  <c r="D1083" i="1"/>
  <c r="C1083" i="1"/>
  <c r="H1083" i="1" s="1"/>
  <c r="D1082" i="1"/>
  <c r="C1082" i="1"/>
  <c r="D1081" i="1"/>
  <c r="C1081" i="1"/>
  <c r="H1081" i="1" s="1"/>
  <c r="D1080" i="1"/>
  <c r="C1080" i="1"/>
  <c r="D1079" i="1"/>
  <c r="C1079" i="1"/>
  <c r="H1079" i="1" s="1"/>
  <c r="D1078" i="1"/>
  <c r="C1078" i="1"/>
  <c r="D1077" i="1"/>
  <c r="C1077" i="1"/>
  <c r="H1077" i="1" s="1"/>
  <c r="D1076" i="1"/>
  <c r="C1076" i="1"/>
  <c r="D1075" i="1"/>
  <c r="C1075" i="1"/>
  <c r="H1075" i="1" s="1"/>
  <c r="D1074" i="1"/>
  <c r="C1074" i="1"/>
  <c r="D1073" i="1"/>
  <c r="C1073" i="1"/>
  <c r="H1073" i="1" s="1"/>
  <c r="D1072" i="1"/>
  <c r="C1072" i="1"/>
  <c r="D1071" i="1"/>
  <c r="C1071" i="1"/>
  <c r="H1071" i="1" s="1"/>
  <c r="D1070" i="1"/>
  <c r="C1070" i="1"/>
  <c r="D1069" i="1"/>
  <c r="C1069" i="1"/>
  <c r="H1069" i="1" s="1"/>
  <c r="D1068" i="1"/>
  <c r="C1068" i="1"/>
  <c r="D1067" i="1"/>
  <c r="C1067" i="1"/>
  <c r="H1067" i="1" s="1"/>
  <c r="D1066" i="1"/>
  <c r="C1066" i="1"/>
  <c r="D1065" i="1"/>
  <c r="D1064" i="1"/>
  <c r="C1064" i="1"/>
  <c r="D1063" i="1"/>
  <c r="C1063" i="1"/>
  <c r="H1063" i="1" s="1"/>
  <c r="D1062" i="1"/>
  <c r="C1062" i="1"/>
  <c r="D1061" i="1"/>
  <c r="C1061" i="1"/>
  <c r="H1061" i="1" s="1"/>
  <c r="D1060" i="1"/>
  <c r="C1060" i="1"/>
  <c r="D1059" i="1"/>
  <c r="C1059" i="1"/>
  <c r="H1059" i="1" s="1"/>
  <c r="D1058" i="1"/>
  <c r="C1058" i="1"/>
  <c r="D1057" i="1"/>
  <c r="C1057" i="1"/>
  <c r="H1057" i="1" s="1"/>
  <c r="D1056" i="1"/>
  <c r="C1056" i="1"/>
  <c r="D1055" i="1"/>
  <c r="C1055" i="1"/>
  <c r="H1055" i="1" s="1"/>
  <c r="D1054" i="1"/>
  <c r="C1054" i="1"/>
  <c r="D1053" i="1"/>
  <c r="C1053" i="1"/>
  <c r="H1053" i="1" s="1"/>
  <c r="D1052" i="1"/>
  <c r="C1052" i="1"/>
  <c r="D1051" i="1"/>
  <c r="C1051" i="1"/>
  <c r="H1051" i="1" s="1"/>
  <c r="D1050" i="1"/>
  <c r="C1050" i="1"/>
  <c r="D1049" i="1"/>
  <c r="C1049" i="1"/>
  <c r="H1049" i="1" s="1"/>
  <c r="D1048" i="1"/>
  <c r="C1048" i="1"/>
  <c r="D1047" i="1"/>
  <c r="D1045" i="1"/>
  <c r="C1045" i="1"/>
  <c r="H1045" i="1" s="1"/>
  <c r="D1044" i="1"/>
  <c r="C1044" i="1"/>
  <c r="D1043" i="1"/>
  <c r="C1043" i="1"/>
  <c r="H1043" i="1" s="1"/>
  <c r="D1042" i="1"/>
  <c r="C1042" i="1"/>
  <c r="D1041" i="1"/>
  <c r="C1041" i="1"/>
  <c r="H1041" i="1" s="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D1030" i="1"/>
  <c r="C1030" i="1"/>
  <c r="D1029" i="1"/>
  <c r="C1029" i="1"/>
  <c r="H1029" i="1" s="1"/>
  <c r="D1028" i="1"/>
  <c r="C1028" i="1"/>
  <c r="D1027" i="1"/>
  <c r="C1027" i="1"/>
  <c r="H1027" i="1" s="1"/>
  <c r="D1026" i="1"/>
  <c r="C1026" i="1"/>
  <c r="D1025" i="1"/>
  <c r="C1025" i="1"/>
  <c r="H1025" i="1" s="1"/>
  <c r="D1024" i="1"/>
  <c r="C1024" i="1"/>
  <c r="D1023" i="1"/>
  <c r="C1023" i="1"/>
  <c r="H1023" i="1" s="1"/>
  <c r="D1022" i="1"/>
  <c r="C1022" i="1"/>
  <c r="D1021" i="1"/>
  <c r="C1021" i="1"/>
  <c r="H1021" i="1" s="1"/>
  <c r="D1020" i="1"/>
  <c r="C1020" i="1"/>
  <c r="D1019" i="1"/>
  <c r="C1019" i="1"/>
  <c r="H1019" i="1" s="1"/>
  <c r="D1018" i="1"/>
  <c r="C1018" i="1"/>
  <c r="D1017" i="1"/>
  <c r="C1017" i="1"/>
  <c r="H1017" i="1" s="1"/>
  <c r="D1016" i="1"/>
  <c r="C1016" i="1"/>
  <c r="D1015" i="1"/>
  <c r="C1015" i="1"/>
  <c r="H1015" i="1" s="1"/>
  <c r="D1014" i="1"/>
  <c r="C1014" i="1"/>
  <c r="D1013" i="1"/>
  <c r="C1013" i="1"/>
  <c r="H1013" i="1" s="1"/>
  <c r="D1012" i="1"/>
  <c r="C1012" i="1"/>
  <c r="D1011" i="1"/>
  <c r="C1011" i="1"/>
  <c r="H1011" i="1" s="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D991" i="1"/>
  <c r="C991" i="1"/>
  <c r="D989" i="1"/>
  <c r="C989" i="1"/>
  <c r="D988" i="1"/>
  <c r="C988" i="1"/>
  <c r="D987" i="1"/>
  <c r="C987" i="1"/>
  <c r="D986" i="1"/>
  <c r="C986" i="1"/>
  <c r="D983" i="1"/>
  <c r="C983" i="1"/>
  <c r="H982" i="1"/>
  <c r="G982" i="1"/>
  <c r="D982" i="1"/>
  <c r="C982" i="1"/>
  <c r="G981" i="1"/>
  <c r="D981" i="1"/>
  <c r="C981" i="1"/>
  <c r="H981" i="1" s="1"/>
  <c r="G980" i="1"/>
  <c r="D980" i="1"/>
  <c r="H980" i="1" s="1"/>
  <c r="C980" i="1"/>
  <c r="G979" i="1"/>
  <c r="D979" i="1"/>
  <c r="C979" i="1"/>
  <c r="H979" i="1" s="1"/>
  <c r="D978" i="1"/>
  <c r="H978" i="1" s="1"/>
  <c r="C978" i="1"/>
  <c r="D977" i="1"/>
  <c r="C977" i="1"/>
  <c r="H977" i="1" s="1"/>
  <c r="H976" i="1"/>
  <c r="G976" i="1"/>
  <c r="D976" i="1"/>
  <c r="C976" i="1"/>
  <c r="D975" i="1"/>
  <c r="C975" i="1"/>
  <c r="H975" i="1" s="1"/>
  <c r="H974" i="1"/>
  <c r="G974" i="1"/>
  <c r="D974" i="1"/>
  <c r="C974" i="1"/>
  <c r="G973" i="1"/>
  <c r="D973" i="1"/>
  <c r="C973" i="1"/>
  <c r="H973" i="1" s="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D947" i="1"/>
  <c r="C947" i="1"/>
  <c r="H947" i="1" s="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D822" i="1"/>
  <c r="C822" i="1"/>
  <c r="G822" i="1" s="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C735" i="1"/>
  <c r="H735" i="1" s="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D718" i="1"/>
  <c r="C718" i="1"/>
  <c r="H718" i="1" s="1"/>
  <c r="H717" i="1"/>
  <c r="G717" i="1"/>
  <c r="D717" i="1"/>
  <c r="C717" i="1"/>
  <c r="D716" i="1"/>
  <c r="C716" i="1"/>
  <c r="H716" i="1" s="1"/>
  <c r="H715" i="1"/>
  <c r="G715" i="1"/>
  <c r="D715" i="1"/>
  <c r="C715" i="1"/>
  <c r="D714" i="1"/>
  <c r="C714" i="1"/>
  <c r="H714" i="1" s="1"/>
  <c r="H713" i="1"/>
  <c r="G713" i="1"/>
  <c r="D713" i="1"/>
  <c r="C713" i="1"/>
  <c r="H712" i="1"/>
  <c r="G712" i="1"/>
  <c r="D712" i="1"/>
  <c r="C712" i="1"/>
  <c r="H711" i="1"/>
  <c r="G711" i="1"/>
  <c r="D711" i="1"/>
  <c r="C711" i="1"/>
  <c r="G710" i="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G691" i="1"/>
  <c r="D691" i="1"/>
  <c r="C691" i="1"/>
  <c r="H691" i="1" s="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70" i="1" s="1"/>
  <c r="D669" i="1"/>
  <c r="C669" i="1"/>
  <c r="H669" i="1" s="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H645" i="1" s="1"/>
  <c r="D644" i="1"/>
  <c r="C644" i="1"/>
  <c r="H644" i="1" s="1"/>
  <c r="D643" i="1"/>
  <c r="C643" i="1"/>
  <c r="H643" i="1" s="1"/>
  <c r="D642" i="1"/>
  <c r="C642" i="1"/>
  <c r="H642" i="1" s="1"/>
  <c r="D641" i="1"/>
  <c r="C641" i="1"/>
  <c r="H641" i="1" s="1"/>
  <c r="C637"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D599" i="1"/>
  <c r="C599" i="1"/>
  <c r="H599" i="1" s="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D536" i="1"/>
  <c r="C536" i="1"/>
  <c r="H536" i="1" s="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G413" i="1" s="1"/>
  <c r="C412" i="1"/>
  <c r="D411" i="1"/>
  <c r="C411" i="1"/>
  <c r="H406" i="1"/>
  <c r="G406" i="1"/>
  <c r="D406" i="1"/>
  <c r="C406" i="1"/>
  <c r="D405" i="1"/>
  <c r="G405" i="1" s="1"/>
  <c r="C405" i="1"/>
  <c r="H404" i="1"/>
  <c r="D404" i="1"/>
  <c r="G404" i="1" s="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G379" i="1" s="1"/>
  <c r="D378" i="1"/>
  <c r="C378" i="1"/>
  <c r="H378" i="1" s="1"/>
  <c r="H377" i="1"/>
  <c r="G377" i="1"/>
  <c r="D377" i="1"/>
  <c r="C377" i="1"/>
  <c r="H376" i="1"/>
  <c r="G376" i="1"/>
  <c r="D376" i="1"/>
  <c r="C376" i="1"/>
  <c r="H375" i="1"/>
  <c r="G375" i="1"/>
  <c r="D375" i="1"/>
  <c r="C375" i="1"/>
  <c r="D374" i="1"/>
  <c r="C374" i="1"/>
  <c r="H374" i="1" s="1"/>
  <c r="D373" i="1"/>
  <c r="C373" i="1"/>
  <c r="G373" i="1" s="1"/>
  <c r="H372" i="1"/>
  <c r="G372" i="1"/>
  <c r="D372" i="1"/>
  <c r="C372" i="1"/>
  <c r="H371" i="1"/>
  <c r="G371" i="1"/>
  <c r="D371" i="1"/>
  <c r="C371" i="1"/>
  <c r="H370" i="1"/>
  <c r="G370" i="1"/>
  <c r="D370" i="1"/>
  <c r="C370" i="1"/>
  <c r="D369" i="1"/>
  <c r="C369" i="1"/>
  <c r="G369" i="1" s="1"/>
  <c r="G368" i="1"/>
  <c r="D368" i="1"/>
  <c r="C368" i="1"/>
  <c r="H368" i="1" s="1"/>
  <c r="D367" i="1"/>
  <c r="C367" i="1"/>
  <c r="G367" i="1" s="1"/>
  <c r="D366" i="1"/>
  <c r="C366" i="1"/>
  <c r="H366" i="1" s="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D354" i="1"/>
  <c r="C354" i="1"/>
  <c r="H354" i="1" s="1"/>
  <c r="H353" i="1"/>
  <c r="G353" i="1"/>
  <c r="D353" i="1"/>
  <c r="C353" i="1"/>
  <c r="H352" i="1"/>
  <c r="G352" i="1"/>
  <c r="D352" i="1"/>
  <c r="C352" i="1"/>
  <c r="H351" i="1"/>
  <c r="D351" i="1"/>
  <c r="C351" i="1"/>
  <c r="G351" i="1" s="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D292" i="1"/>
  <c r="C292" i="1"/>
  <c r="G292" i="1" s="1"/>
  <c r="D291" i="1"/>
  <c r="C291" i="1"/>
  <c r="H291" i="1" s="1"/>
  <c r="D290" i="1"/>
  <c r="C290" i="1"/>
  <c r="H290" i="1" s="1"/>
  <c r="D289" i="1"/>
  <c r="C289" i="1"/>
  <c r="G289" i="1" s="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C273" i="1"/>
  <c r="H273" i="1" s="1"/>
  <c r="D272" i="1"/>
  <c r="C272" i="1"/>
  <c r="G272" i="1" s="1"/>
  <c r="H271" i="1"/>
  <c r="G271" i="1"/>
  <c r="D271" i="1"/>
  <c r="C271" i="1"/>
  <c r="D270" i="1"/>
  <c r="C270" i="1"/>
  <c r="H270" i="1" s="1"/>
  <c r="D269" i="1"/>
  <c r="C269" i="1"/>
  <c r="H269"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C246" i="1"/>
  <c r="H246" i="1" s="1"/>
  <c r="H245" i="1"/>
  <c r="G245" i="1"/>
  <c r="D245" i="1"/>
  <c r="C245" i="1"/>
  <c r="H244" i="1"/>
  <c r="G244" i="1"/>
  <c r="D244" i="1"/>
  <c r="C244" i="1"/>
  <c r="D243" i="1"/>
  <c r="C243" i="1"/>
  <c r="G242" i="1"/>
  <c r="D242" i="1"/>
  <c r="C242" i="1"/>
  <c r="H242" i="1" s="1"/>
  <c r="D241" i="1"/>
  <c r="C241" i="1"/>
  <c r="H241" i="1" s="1"/>
  <c r="G240" i="1"/>
  <c r="D240" i="1"/>
  <c r="C240" i="1"/>
  <c r="H240" i="1" s="1"/>
  <c r="G239" i="1"/>
  <c r="D239" i="1"/>
  <c r="C239" i="1"/>
  <c r="H239" i="1" s="1"/>
  <c r="D238" i="1"/>
  <c r="C238" i="1"/>
  <c r="H238" i="1" s="1"/>
  <c r="D237" i="1"/>
  <c r="C237" i="1"/>
  <c r="G237" i="1" s="1"/>
  <c r="D236" i="1"/>
  <c r="C236" i="1"/>
  <c r="H236" i="1" s="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G209" i="1" s="1"/>
  <c r="D208" i="1"/>
  <c r="C208" i="1"/>
  <c r="H208" i="1" s="1"/>
  <c r="D207" i="1"/>
  <c r="C207" i="1"/>
  <c r="H207" i="1" s="1"/>
  <c r="D206" i="1"/>
  <c r="C206" i="1"/>
  <c r="H206" i="1" s="1"/>
  <c r="H205" i="1"/>
  <c r="G205" i="1"/>
  <c r="D205" i="1"/>
  <c r="C205" i="1"/>
  <c r="H204" i="1"/>
  <c r="G204" i="1"/>
  <c r="D204" i="1"/>
  <c r="C204" i="1"/>
  <c r="H203" i="1"/>
  <c r="G203" i="1"/>
  <c r="D203" i="1"/>
  <c r="C203" i="1"/>
  <c r="H202" i="1"/>
  <c r="G202" i="1"/>
  <c r="D202" i="1"/>
  <c r="C202" i="1"/>
  <c r="D201" i="1"/>
  <c r="C201" i="1"/>
  <c r="H201" i="1" s="1"/>
  <c r="H200" i="1"/>
  <c r="G200" i="1"/>
  <c r="D200" i="1"/>
  <c r="C200" i="1"/>
  <c r="H199" i="1"/>
  <c r="G199" i="1"/>
  <c r="D199" i="1"/>
  <c r="C199" i="1"/>
  <c r="D198" i="1"/>
  <c r="C198" i="1"/>
  <c r="G198" i="1" s="1"/>
  <c r="H197" i="1"/>
  <c r="G197" i="1"/>
  <c r="D197" i="1"/>
  <c r="C197" i="1"/>
  <c r="H196" i="1"/>
  <c r="G196" i="1"/>
  <c r="D196" i="1"/>
  <c r="C196" i="1"/>
  <c r="H195" i="1"/>
  <c r="G195" i="1"/>
  <c r="D195" i="1"/>
  <c r="C195" i="1"/>
  <c r="H194" i="1"/>
  <c r="G194" i="1"/>
  <c r="D194" i="1"/>
  <c r="C194" i="1"/>
  <c r="H193" i="1"/>
  <c r="G193" i="1"/>
  <c r="D193" i="1"/>
  <c r="C193" i="1"/>
  <c r="D192" i="1"/>
  <c r="D191" i="1"/>
  <c r="C191" i="1"/>
  <c r="H191" i="1" s="1"/>
  <c r="G190" i="1"/>
  <c r="D190" i="1"/>
  <c r="C190" i="1"/>
  <c r="H190" i="1" s="1"/>
  <c r="D189" i="1"/>
  <c r="C189" i="1"/>
  <c r="H189" i="1" s="1"/>
  <c r="D188" i="1"/>
  <c r="C188" i="1"/>
  <c r="G188" i="1" s="1"/>
  <c r="D187" i="1"/>
  <c r="C187" i="1"/>
  <c r="H187" i="1" s="1"/>
  <c r="H186" i="1"/>
  <c r="G186" i="1"/>
  <c r="D186" i="1"/>
  <c r="C186" i="1"/>
  <c r="G185" i="1"/>
  <c r="D185" i="1"/>
  <c r="C185" i="1"/>
  <c r="H185" i="1" s="1"/>
  <c r="D184" i="1"/>
  <c r="C184" i="1"/>
  <c r="H184" i="1" s="1"/>
  <c r="H183" i="1"/>
  <c r="G183" i="1"/>
  <c r="D183" i="1"/>
  <c r="C183" i="1"/>
  <c r="D182" i="1"/>
  <c r="C182" i="1"/>
  <c r="H182" i="1" s="1"/>
  <c r="G181" i="1"/>
  <c r="D181" i="1"/>
  <c r="C181" i="1"/>
  <c r="H181" i="1" s="1"/>
  <c r="H180" i="1"/>
  <c r="G180" i="1"/>
  <c r="D180" i="1"/>
  <c r="C180" i="1"/>
  <c r="D179" i="1"/>
  <c r="C179" i="1"/>
  <c r="G179" i="1" s="1"/>
  <c r="G178" i="1"/>
  <c r="D178" i="1"/>
  <c r="C178" i="1"/>
  <c r="H178" i="1" s="1"/>
  <c r="D177" i="1"/>
  <c r="C177" i="1"/>
  <c r="G177" i="1" s="1"/>
  <c r="D176" i="1"/>
  <c r="C176" i="1"/>
  <c r="H176" i="1" s="1"/>
  <c r="H175" i="1"/>
  <c r="G175" i="1"/>
  <c r="D175" i="1"/>
  <c r="C175" i="1"/>
  <c r="D174" i="1"/>
  <c r="C174" i="1"/>
  <c r="H174" i="1" s="1"/>
  <c r="D173" i="1"/>
  <c r="C173" i="1"/>
  <c r="G173" i="1" s="1"/>
  <c r="H172" i="1"/>
  <c r="G172" i="1"/>
  <c r="D172" i="1"/>
  <c r="C172" i="1"/>
  <c r="H171" i="1"/>
  <c r="G171" i="1"/>
  <c r="D171" i="1"/>
  <c r="C171" i="1"/>
  <c r="G170" i="1"/>
  <c r="D170" i="1"/>
  <c r="C170" i="1"/>
  <c r="H170" i="1" s="1"/>
  <c r="G169" i="1"/>
  <c r="D169" i="1"/>
  <c r="C169" i="1"/>
  <c r="H169" i="1" s="1"/>
  <c r="H168" i="1"/>
  <c r="G168" i="1"/>
  <c r="D168" i="1"/>
  <c r="C168" i="1"/>
  <c r="D167" i="1"/>
  <c r="C167" i="1"/>
  <c r="G167" i="1" s="1"/>
  <c r="D166" i="1"/>
  <c r="C166" i="1"/>
  <c r="H166" i="1" s="1"/>
  <c r="D165" i="1"/>
  <c r="C165" i="1"/>
  <c r="G165" i="1" s="1"/>
  <c r="D164" i="1"/>
  <c r="C164" i="1"/>
  <c r="H164" i="1" s="1"/>
  <c r="D163" i="1"/>
  <c r="C163" i="1"/>
  <c r="G163" i="1" s="1"/>
  <c r="H162" i="1"/>
  <c r="G162" i="1"/>
  <c r="D162" i="1"/>
  <c r="C162" i="1"/>
  <c r="G161" i="1"/>
  <c r="D161" i="1"/>
  <c r="C161" i="1"/>
  <c r="H161" i="1" s="1"/>
  <c r="D160" i="1"/>
  <c r="C160" i="1"/>
  <c r="H160" i="1" s="1"/>
  <c r="D159" i="1"/>
  <c r="G158" i="1"/>
  <c r="D158" i="1"/>
  <c r="C158" i="1"/>
  <c r="H158" i="1" s="1"/>
  <c r="D157" i="1"/>
  <c r="C157" i="1"/>
  <c r="G157" i="1" s="1"/>
  <c r="H156" i="1"/>
  <c r="G156" i="1"/>
  <c r="D156" i="1"/>
  <c r="C156" i="1"/>
  <c r="D155" i="1"/>
  <c r="C155" i="1"/>
  <c r="H155" i="1" s="1"/>
  <c r="D154" i="1"/>
  <c r="C154" i="1"/>
  <c r="H154" i="1" s="1"/>
  <c r="D153" i="1"/>
  <c r="C153" i="1"/>
  <c r="G153" i="1" s="1"/>
  <c r="D152" i="1"/>
  <c r="C152" i="1"/>
  <c r="H152" i="1" s="1"/>
  <c r="H151" i="1"/>
  <c r="G151" i="1"/>
  <c r="D151" i="1"/>
  <c r="C151" i="1"/>
  <c r="D150" i="1"/>
  <c r="C150" i="1"/>
  <c r="H150" i="1" s="1"/>
  <c r="D149" i="1"/>
  <c r="C149" i="1"/>
  <c r="H149" i="1" s="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5" i="1" s="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D126" i="1"/>
  <c r="C126" i="1"/>
  <c r="H126" i="1" s="1"/>
  <c r="D125" i="1"/>
  <c r="C125" i="1"/>
  <c r="H125" i="1" s="1"/>
  <c r="D124" i="1"/>
  <c r="C124" i="1"/>
  <c r="H124" i="1" s="1"/>
  <c r="D123" i="1"/>
  <c r="C123" i="1"/>
  <c r="H123" i="1" s="1"/>
  <c r="D122" i="1"/>
  <c r="C122" i="1"/>
  <c r="H122" i="1" s="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G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D83" i="1"/>
  <c r="C83" i="1"/>
  <c r="H83" i="1" s="1"/>
  <c r="H82" i="1"/>
  <c r="G82" i="1"/>
  <c r="D82" i="1"/>
  <c r="C82" i="1"/>
  <c r="D81" i="1"/>
  <c r="C81" i="1"/>
  <c r="H81" i="1" s="1"/>
  <c r="H80" i="1"/>
  <c r="G80" i="1"/>
  <c r="D80" i="1"/>
  <c r="C80" i="1"/>
  <c r="D79" i="1"/>
  <c r="C79" i="1"/>
  <c r="H79" i="1" s="1"/>
  <c r="H77" i="1"/>
  <c r="G77" i="1"/>
  <c r="D77" i="1"/>
  <c r="C77" i="1"/>
  <c r="H76" i="1"/>
  <c r="G76" i="1"/>
  <c r="D76" i="1"/>
  <c r="C76" i="1"/>
  <c r="H75" i="1"/>
  <c r="G75" i="1"/>
  <c r="D75" i="1"/>
  <c r="C75" i="1"/>
  <c r="D74" i="1"/>
  <c r="C74" i="1"/>
  <c r="H74" i="1" s="1"/>
  <c r="D73" i="1"/>
  <c r="C73" i="1"/>
  <c r="H72" i="1"/>
  <c r="G72" i="1"/>
  <c r="D72" i="1"/>
  <c r="C72" i="1"/>
  <c r="G71" i="1"/>
  <c r="D71" i="1"/>
  <c r="C71" i="1"/>
  <c r="H71" i="1" s="1"/>
  <c r="D70" i="1"/>
  <c r="C70" i="1"/>
  <c r="H70" i="1" s="1"/>
  <c r="H69" i="1"/>
  <c r="G69" i="1"/>
  <c r="D69" i="1"/>
  <c r="C69" i="1"/>
  <c r="H68" i="1"/>
  <c r="G68" i="1"/>
  <c r="D68" i="1"/>
  <c r="C68" i="1"/>
  <c r="H67" i="1"/>
  <c r="G67" i="1"/>
  <c r="D67" i="1"/>
  <c r="C67" i="1"/>
  <c r="H66" i="1"/>
  <c r="G66" i="1"/>
  <c r="D66" i="1"/>
  <c r="C66" i="1"/>
  <c r="D65" i="1"/>
  <c r="C65" i="1"/>
  <c r="H65" i="1" s="1"/>
  <c r="D64" i="1"/>
  <c r="C64" i="1"/>
  <c r="G64" i="1" s="1"/>
  <c r="H63" i="1"/>
  <c r="G63" i="1"/>
  <c r="D63" i="1"/>
  <c r="C63" i="1"/>
  <c r="H62" i="1"/>
  <c r="G62" i="1"/>
  <c r="D62" i="1"/>
  <c r="C62" i="1"/>
  <c r="H61" i="1"/>
  <c r="G61" i="1"/>
  <c r="D61" i="1"/>
  <c r="C61" i="1"/>
  <c r="H60" i="1"/>
  <c r="G60" i="1"/>
  <c r="D60" i="1"/>
  <c r="C60" i="1"/>
  <c r="G59" i="1"/>
  <c r="D59" i="1"/>
  <c r="C59" i="1"/>
  <c r="H59" i="1" s="1"/>
  <c r="D58" i="1"/>
  <c r="C58" i="1"/>
  <c r="H58" i="1" s="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1453" i="1" l="1"/>
  <c r="D1454" i="1"/>
  <c r="G1459" i="1"/>
  <c r="I1459" i="1" s="1"/>
  <c r="J1459" i="1"/>
  <c r="C1454" i="1"/>
  <c r="C1453" i="1"/>
  <c r="H1458" i="1"/>
  <c r="D5" i="7"/>
  <c r="F78" i="5"/>
  <c r="C997" i="1"/>
  <c r="E284" i="9"/>
  <c r="B284" i="9" s="1"/>
  <c r="E245" i="5"/>
  <c r="D1222" i="1" s="1"/>
  <c r="G1222" i="1" s="1"/>
  <c r="F250" i="5"/>
  <c r="E27" i="9"/>
  <c r="B27" i="9" s="1"/>
  <c r="F217" i="9"/>
  <c r="B217" i="9" s="1"/>
  <c r="E291" i="9"/>
  <c r="B291" i="9" s="1"/>
  <c r="E33" i="9"/>
  <c r="B33" i="9" s="1"/>
  <c r="E32" i="9"/>
  <c r="B32" i="9" s="1"/>
  <c r="E287" i="9"/>
  <c r="B287" i="9" s="1"/>
  <c r="E301" i="9"/>
  <c r="B301" i="9" s="1"/>
  <c r="G632" i="1"/>
  <c r="H631" i="1"/>
  <c r="H405" i="1"/>
  <c r="D412" i="1"/>
  <c r="H412" i="1"/>
  <c r="H411" i="1"/>
  <c r="H288" i="1"/>
  <c r="F417" i="4"/>
  <c r="E273" i="9"/>
  <c r="B273" i="9" s="1"/>
  <c r="D1154" i="1"/>
  <c r="H1165" i="1"/>
  <c r="E289" i="9"/>
  <c r="B289" i="9" s="1"/>
  <c r="H1499" i="1"/>
  <c r="G1499" i="1"/>
  <c r="H1500" i="1"/>
  <c r="G1481" i="1"/>
  <c r="F129" i="6"/>
  <c r="F118" i="6"/>
  <c r="F115" i="6"/>
  <c r="G1410" i="1"/>
  <c r="F107" i="6"/>
  <c r="H1400" i="1"/>
  <c r="D1388" i="1"/>
  <c r="H1388" i="1"/>
  <c r="H1391" i="1"/>
  <c r="E141" i="6"/>
  <c r="F94" i="6"/>
  <c r="G1403" i="1"/>
  <c r="G1401" i="1"/>
  <c r="H1393" i="1"/>
  <c r="G1393" i="1"/>
  <c r="G1379" i="1"/>
  <c r="G1371" i="1"/>
  <c r="G1369" i="1"/>
  <c r="F6" i="6"/>
  <c r="G1301" i="1"/>
  <c r="E293" i="9"/>
  <c r="B293" i="9" s="1"/>
  <c r="E296" i="9"/>
  <c r="B296" i="9" s="1"/>
  <c r="E286" i="9"/>
  <c r="B286" i="9" s="1"/>
  <c r="E298" i="9"/>
  <c r="B298" i="9" s="1"/>
  <c r="G1271" i="1"/>
  <c r="G1263" i="1"/>
  <c r="G1259" i="1"/>
  <c r="G1247" i="1"/>
  <c r="G1245" i="1"/>
  <c r="G1241" i="1"/>
  <c r="G1237" i="1"/>
  <c r="G1231" i="1"/>
  <c r="G1229" i="1"/>
  <c r="C1227" i="1"/>
  <c r="H1227" i="1" s="1"/>
  <c r="D245" i="5"/>
  <c r="C1222" i="1" s="1"/>
  <c r="C1223" i="1"/>
  <c r="H1223" i="1" s="1"/>
  <c r="G1223" i="1"/>
  <c r="G1221" i="1"/>
  <c r="G1219" i="1"/>
  <c r="D238" i="5"/>
  <c r="C1215" i="1" s="1"/>
  <c r="H1220" i="1"/>
  <c r="C1216" i="1"/>
  <c r="G1216" i="1" s="1"/>
  <c r="H1218" i="1"/>
  <c r="G1217" i="1"/>
  <c r="G1215" i="1"/>
  <c r="G1213" i="1"/>
  <c r="G1211" i="1"/>
  <c r="H1212" i="1"/>
  <c r="G1189" i="1"/>
  <c r="G1184" i="1"/>
  <c r="G308" i="9"/>
  <c r="E308" i="9" s="1"/>
  <c r="B308" i="9" s="1"/>
  <c r="C1154" i="1"/>
  <c r="H1154" i="1" s="1"/>
  <c r="F177" i="5"/>
  <c r="G1151" i="1"/>
  <c r="G1135" i="1"/>
  <c r="F52" i="5"/>
  <c r="D12" i="5"/>
  <c r="C990" i="1" s="1"/>
  <c r="E50" i="4"/>
  <c r="D46" i="1" s="1"/>
  <c r="H73" i="1"/>
  <c r="H243" i="1"/>
  <c r="G129" i="1"/>
  <c r="H129" i="1"/>
  <c r="F133" i="4"/>
  <c r="E224" i="4"/>
  <c r="D220" i="1" s="1"/>
  <c r="G947" i="1"/>
  <c r="E144" i="9"/>
  <c r="B144" i="9" s="1"/>
  <c r="H822" i="1"/>
  <c r="F225" i="9"/>
  <c r="G719" i="1"/>
  <c r="G718" i="1"/>
  <c r="G716" i="1"/>
  <c r="G714" i="1"/>
  <c r="G670" i="1"/>
  <c r="G669" i="1"/>
  <c r="G668" i="1"/>
  <c r="B275" i="9"/>
  <c r="G644" i="1"/>
  <c r="G643" i="1"/>
  <c r="G642" i="1"/>
  <c r="G645" i="1"/>
  <c r="G641" i="1"/>
  <c r="H632" i="1"/>
  <c r="G631" i="1"/>
  <c r="D593" i="4"/>
  <c r="C587" i="1" s="1"/>
  <c r="G599" i="1"/>
  <c r="G536" i="1"/>
  <c r="H379" i="1"/>
  <c r="G378" i="1"/>
  <c r="H373" i="1"/>
  <c r="G374" i="1"/>
  <c r="F378" i="4"/>
  <c r="H369" i="1"/>
  <c r="H367" i="1"/>
  <c r="G366" i="1"/>
  <c r="G364" i="1"/>
  <c r="G365" i="1"/>
  <c r="G354" i="1"/>
  <c r="D351" i="4"/>
  <c r="C346" i="1" s="1"/>
  <c r="G308" i="1"/>
  <c r="G307" i="1"/>
  <c r="H292" i="1"/>
  <c r="G291" i="1"/>
  <c r="H413" i="1"/>
  <c r="G290" i="1"/>
  <c r="H289" i="1"/>
  <c r="G411" i="1"/>
  <c r="G412" i="1"/>
  <c r="D644" i="4"/>
  <c r="G273" i="1"/>
  <c r="H272" i="1"/>
  <c r="G270" i="1"/>
  <c r="G269" i="1"/>
  <c r="G243" i="1"/>
  <c r="G246" i="1"/>
  <c r="G241" i="1"/>
  <c r="G238" i="1"/>
  <c r="H237" i="1"/>
  <c r="D224" i="4"/>
  <c r="G236" i="1"/>
  <c r="H209" i="1"/>
  <c r="G208" i="1"/>
  <c r="F196" i="4"/>
  <c r="C192" i="1"/>
  <c r="F210" i="4"/>
  <c r="G206" i="1"/>
  <c r="G207" i="1"/>
  <c r="H198" i="1"/>
  <c r="G201" i="1"/>
  <c r="G191" i="1"/>
  <c r="G189" i="1"/>
  <c r="H188" i="1"/>
  <c r="G187" i="1"/>
  <c r="G184" i="1"/>
  <c r="G182" i="1"/>
  <c r="H179" i="1"/>
  <c r="E42" i="9"/>
  <c r="B42" i="9" s="1"/>
  <c r="H177" i="1"/>
  <c r="G176" i="1"/>
  <c r="H173" i="1"/>
  <c r="G174" i="1"/>
  <c r="F177" i="4"/>
  <c r="H167" i="1"/>
  <c r="D163" i="4"/>
  <c r="H165" i="1"/>
  <c r="G166" i="1"/>
  <c r="H64" i="1"/>
  <c r="G65" i="1"/>
  <c r="G164" i="1"/>
  <c r="H163" i="1"/>
  <c r="G160" i="1"/>
  <c r="G155" i="1"/>
  <c r="H157" i="1"/>
  <c r="G154" i="1"/>
  <c r="H153" i="1"/>
  <c r="G152" i="1"/>
  <c r="G150" i="1"/>
  <c r="D152" i="4"/>
  <c r="C148" i="1" s="1"/>
  <c r="G149" i="1"/>
  <c r="G146" i="1"/>
  <c r="G135" i="1"/>
  <c r="G126" i="1"/>
  <c r="G124" i="1"/>
  <c r="G125" i="1"/>
  <c r="D124" i="4"/>
  <c r="C120" i="1" s="1"/>
  <c r="G123" i="1"/>
  <c r="G122" i="1"/>
  <c r="G121" i="1"/>
  <c r="F125" i="4"/>
  <c r="H108" i="1"/>
  <c r="D106" i="4"/>
  <c r="G113" i="1"/>
  <c r="G83" i="1"/>
  <c r="G79" i="1"/>
  <c r="G81" i="1"/>
  <c r="F83" i="4"/>
  <c r="G74" i="1"/>
  <c r="G73" i="1"/>
  <c r="G70" i="1"/>
  <c r="D50" i="4"/>
  <c r="C46" i="1" s="1"/>
  <c r="B31" i="9"/>
  <c r="G58" i="1"/>
  <c r="H1228" i="1"/>
  <c r="G1228" i="1"/>
  <c r="H1236" i="1"/>
  <c r="G1236" i="1"/>
  <c r="H1248" i="1"/>
  <c r="G1248" i="1"/>
  <c r="H1252" i="1"/>
  <c r="G1252" i="1"/>
  <c r="H1256" i="1"/>
  <c r="G1256" i="1"/>
  <c r="H1264" i="1"/>
  <c r="G1264" i="1"/>
  <c r="G1414" i="1"/>
  <c r="H1414" i="1"/>
  <c r="F152" i="4"/>
  <c r="C339" i="1"/>
  <c r="G977" i="1"/>
  <c r="H986" i="1"/>
  <c r="G986" i="1"/>
  <c r="H994" i="1"/>
  <c r="G994" i="1"/>
  <c r="H998" i="1"/>
  <c r="G998" i="1"/>
  <c r="H1002" i="1"/>
  <c r="G1002" i="1"/>
  <c r="H1006" i="1"/>
  <c r="G1006" i="1"/>
  <c r="H1010" i="1"/>
  <c r="G1010" i="1"/>
  <c r="H1014" i="1"/>
  <c r="G1014" i="1"/>
  <c r="H1018" i="1"/>
  <c r="G1018" i="1"/>
  <c r="H1022" i="1"/>
  <c r="G1022" i="1"/>
  <c r="H1026" i="1"/>
  <c r="G1026" i="1"/>
  <c r="H1030" i="1"/>
  <c r="G1030" i="1"/>
  <c r="H1034" i="1"/>
  <c r="G1034" i="1"/>
  <c r="H1038" i="1"/>
  <c r="G1038" i="1"/>
  <c r="H1042" i="1"/>
  <c r="G1042" i="1"/>
  <c r="H1127" i="1"/>
  <c r="G1127" i="1"/>
  <c r="H1134" i="1"/>
  <c r="G1134" i="1"/>
  <c r="H1224" i="1"/>
  <c r="G1224" i="1"/>
  <c r="H1232" i="1"/>
  <c r="G1232" i="1"/>
  <c r="H1240" i="1"/>
  <c r="G1240" i="1"/>
  <c r="H1244" i="1"/>
  <c r="G1244" i="1"/>
  <c r="H1260" i="1"/>
  <c r="G1260" i="1"/>
  <c r="H1570" i="1"/>
  <c r="G1570" i="1"/>
  <c r="G975" i="1"/>
  <c r="H987" i="1"/>
  <c r="G987" i="1"/>
  <c r="H991" i="1"/>
  <c r="G991" i="1"/>
  <c r="H995" i="1"/>
  <c r="G995" i="1"/>
  <c r="H999" i="1"/>
  <c r="G999" i="1"/>
  <c r="H1003" i="1"/>
  <c r="G1003" i="1"/>
  <c r="H1007" i="1"/>
  <c r="G1007" i="1"/>
  <c r="H1068" i="1"/>
  <c r="G1068" i="1"/>
  <c r="H1072" i="1"/>
  <c r="G1072" i="1"/>
  <c r="H1076" i="1"/>
  <c r="G1076" i="1"/>
  <c r="H1080" i="1"/>
  <c r="G1080" i="1"/>
  <c r="H1084" i="1"/>
  <c r="G1084" i="1"/>
  <c r="H1088" i="1"/>
  <c r="G1088" i="1"/>
  <c r="H1092" i="1"/>
  <c r="G1092" i="1"/>
  <c r="H1096" i="1"/>
  <c r="G1096" i="1"/>
  <c r="H1100" i="1"/>
  <c r="G1100" i="1"/>
  <c r="H1104" i="1"/>
  <c r="G1104" i="1"/>
  <c r="H1108" i="1"/>
  <c r="G1108" i="1"/>
  <c r="H1112" i="1"/>
  <c r="G1112" i="1"/>
  <c r="H1116" i="1"/>
  <c r="G1116" i="1"/>
  <c r="H1120" i="1"/>
  <c r="G1120" i="1"/>
  <c r="H1048" i="1"/>
  <c r="G1048" i="1"/>
  <c r="H1052" i="1"/>
  <c r="G1052" i="1"/>
  <c r="H1056" i="1"/>
  <c r="G1056" i="1"/>
  <c r="H1060" i="1"/>
  <c r="G1060" i="1"/>
  <c r="H1064" i="1"/>
  <c r="G1064" i="1"/>
  <c r="H1198" i="1"/>
  <c r="G1198" i="1"/>
  <c r="G978" i="1"/>
  <c r="H983" i="1"/>
  <c r="G983" i="1"/>
  <c r="H1168" i="1"/>
  <c r="G1168" i="1"/>
  <c r="C306" i="1"/>
  <c r="H988" i="1"/>
  <c r="G988" i="1"/>
  <c r="H992" i="1"/>
  <c r="G992" i="1"/>
  <c r="H996" i="1"/>
  <c r="G996" i="1"/>
  <c r="H1000" i="1"/>
  <c r="G1000" i="1"/>
  <c r="H1004" i="1"/>
  <c r="G1004" i="1"/>
  <c r="H1008" i="1"/>
  <c r="G1008" i="1"/>
  <c r="H1012" i="1"/>
  <c r="G1012" i="1"/>
  <c r="H1016" i="1"/>
  <c r="G1016" i="1"/>
  <c r="H1020" i="1"/>
  <c r="G1020" i="1"/>
  <c r="H1024" i="1"/>
  <c r="G1024" i="1"/>
  <c r="H1028" i="1"/>
  <c r="G1028" i="1"/>
  <c r="H1032" i="1"/>
  <c r="G1032" i="1"/>
  <c r="H1036" i="1"/>
  <c r="G1036" i="1"/>
  <c r="H1040" i="1"/>
  <c r="G1040" i="1"/>
  <c r="H1044" i="1"/>
  <c r="G1044" i="1"/>
  <c r="H1136" i="1"/>
  <c r="G1136" i="1"/>
  <c r="H1143" i="1"/>
  <c r="G1143" i="1"/>
  <c r="H1150" i="1"/>
  <c r="G1150" i="1"/>
  <c r="D148" i="1"/>
  <c r="H989" i="1"/>
  <c r="G989" i="1"/>
  <c r="H993" i="1"/>
  <c r="G993" i="1"/>
  <c r="H997" i="1"/>
  <c r="G997" i="1"/>
  <c r="H1001" i="1"/>
  <c r="G1001" i="1"/>
  <c r="H1005" i="1"/>
  <c r="G1005" i="1"/>
  <c r="H1009" i="1"/>
  <c r="G1009" i="1"/>
  <c r="H1066" i="1"/>
  <c r="G1066" i="1"/>
  <c r="H1070" i="1"/>
  <c r="G1070" i="1"/>
  <c r="H1074" i="1"/>
  <c r="G1074" i="1"/>
  <c r="H1078" i="1"/>
  <c r="G1078" i="1"/>
  <c r="H1082" i="1"/>
  <c r="G1082" i="1"/>
  <c r="H1086" i="1"/>
  <c r="G1086" i="1"/>
  <c r="H1090" i="1"/>
  <c r="G1090" i="1"/>
  <c r="H1094" i="1"/>
  <c r="G1094" i="1"/>
  <c r="H1098" i="1"/>
  <c r="G1098" i="1"/>
  <c r="H1102" i="1"/>
  <c r="G1102" i="1"/>
  <c r="H1106" i="1"/>
  <c r="G1106" i="1"/>
  <c r="H1110" i="1"/>
  <c r="G1110" i="1"/>
  <c r="H1114" i="1"/>
  <c r="G1114" i="1"/>
  <c r="H1118" i="1"/>
  <c r="G1118" i="1"/>
  <c r="H1050" i="1"/>
  <c r="G1050" i="1"/>
  <c r="H1054" i="1"/>
  <c r="G1054" i="1"/>
  <c r="H1058" i="1"/>
  <c r="G1058" i="1"/>
  <c r="H1062" i="1"/>
  <c r="G1062" i="1"/>
  <c r="H1159" i="1"/>
  <c r="G1159" i="1"/>
  <c r="H1166" i="1"/>
  <c r="G1166" i="1"/>
  <c r="H1125" i="1"/>
  <c r="H1141" i="1"/>
  <c r="H1157" i="1"/>
  <c r="H1173" i="1"/>
  <c r="H1187" i="1"/>
  <c r="H1203" i="1"/>
  <c r="H1215" i="1"/>
  <c r="H1225" i="1"/>
  <c r="H1229" i="1"/>
  <c r="H1233" i="1"/>
  <c r="H1237" i="1"/>
  <c r="H1241" i="1"/>
  <c r="H1245" i="1"/>
  <c r="H1249" i="1"/>
  <c r="H1123" i="1"/>
  <c r="H1139" i="1"/>
  <c r="H1155" i="1"/>
  <c r="H1171" i="1"/>
  <c r="H1185" i="1"/>
  <c r="H1201" i="1"/>
  <c r="H1284" i="1"/>
  <c r="G1284" i="1"/>
  <c r="G1123" i="1"/>
  <c r="H1135" i="1"/>
  <c r="G1139" i="1"/>
  <c r="H1151" i="1"/>
  <c r="G1155" i="1"/>
  <c r="H1167" i="1"/>
  <c r="G1192" i="1"/>
  <c r="H1197" i="1"/>
  <c r="G1206" i="1"/>
  <c r="G1212" i="1"/>
  <c r="H1226" i="1"/>
  <c r="G1226" i="1"/>
  <c r="H1230" i="1"/>
  <c r="G1230" i="1"/>
  <c r="H1234" i="1"/>
  <c r="G1234" i="1"/>
  <c r="H1238" i="1"/>
  <c r="G1238" i="1"/>
  <c r="H1242" i="1"/>
  <c r="G1242" i="1"/>
  <c r="H1246" i="1"/>
  <c r="G1246" i="1"/>
  <c r="H1250" i="1"/>
  <c r="G1250" i="1"/>
  <c r="H1254" i="1"/>
  <c r="G1254" i="1"/>
  <c r="H1258" i="1"/>
  <c r="G1258" i="1"/>
  <c r="H1262" i="1"/>
  <c r="G1262" i="1"/>
  <c r="H1266" i="1"/>
  <c r="G1266" i="1"/>
  <c r="G1011" i="1"/>
  <c r="G1013" i="1"/>
  <c r="G1015" i="1"/>
  <c r="G1017" i="1"/>
  <c r="G1019" i="1"/>
  <c r="G1021" i="1"/>
  <c r="G1023" i="1"/>
  <c r="G1025" i="1"/>
  <c r="G1027" i="1"/>
  <c r="G1029" i="1"/>
  <c r="G1031" i="1"/>
  <c r="G1033" i="1"/>
  <c r="G1035" i="1"/>
  <c r="G1037" i="1"/>
  <c r="G1039" i="1"/>
  <c r="G1041" i="1"/>
  <c r="G1043" i="1"/>
  <c r="G1045" i="1"/>
  <c r="G1049" i="1"/>
  <c r="G1051" i="1"/>
  <c r="G1053" i="1"/>
  <c r="G1055" i="1"/>
  <c r="G1057" i="1"/>
  <c r="G1059" i="1"/>
  <c r="G1061"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8" i="1"/>
  <c r="G1137" i="1"/>
  <c r="G1144" i="1"/>
  <c r="G1160" i="1"/>
  <c r="G1176" i="1"/>
  <c r="H1281" i="1"/>
  <c r="G1281" i="1"/>
  <c r="H1300" i="1"/>
  <c r="G1300" i="1"/>
  <c r="G1126" i="1"/>
  <c r="G1142" i="1"/>
  <c r="G1158" i="1"/>
  <c r="G1174" i="1"/>
  <c r="G1188" i="1"/>
  <c r="G1204" i="1"/>
  <c r="H1129" i="1"/>
  <c r="G1133" i="1"/>
  <c r="H1145" i="1"/>
  <c r="G1149" i="1"/>
  <c r="H1161" i="1"/>
  <c r="G1165" i="1"/>
  <c r="H1177" i="1"/>
  <c r="H1191" i="1"/>
  <c r="G1210" i="1"/>
  <c r="H1297" i="1"/>
  <c r="G1297" i="1"/>
  <c r="H1278" i="1"/>
  <c r="G1278" i="1"/>
  <c r="H1294" i="1"/>
  <c r="G1294" i="1"/>
  <c r="H1272" i="1"/>
  <c r="G1272" i="1"/>
  <c r="H1288" i="1"/>
  <c r="G1288" i="1"/>
  <c r="H1304" i="1"/>
  <c r="G1304" i="1"/>
  <c r="H1433" i="1"/>
  <c r="G1433" i="1"/>
  <c r="I1441" i="1"/>
  <c r="J1445" i="1"/>
  <c r="H1445" i="1"/>
  <c r="H1267" i="1"/>
  <c r="G1275" i="1"/>
  <c r="H1279" i="1"/>
  <c r="H1282" i="1"/>
  <c r="G1282" i="1"/>
  <c r="G1291" i="1"/>
  <c r="H1295" i="1"/>
  <c r="H1298" i="1"/>
  <c r="G1298" i="1"/>
  <c r="G1307" i="1"/>
  <c r="H1314" i="1"/>
  <c r="H1340" i="1"/>
  <c r="H1443" i="1"/>
  <c r="G1443" i="1"/>
  <c r="J1443" i="1"/>
  <c r="H1276" i="1"/>
  <c r="G1276" i="1"/>
  <c r="H1292" i="1"/>
  <c r="G1292" i="1"/>
  <c r="H1270" i="1"/>
  <c r="G1270" i="1"/>
  <c r="H1286" i="1"/>
  <c r="G1286" i="1"/>
  <c r="H1299" i="1"/>
  <c r="H1302" i="1"/>
  <c r="G1302" i="1"/>
  <c r="I1457" i="1"/>
  <c r="G1273" i="1"/>
  <c r="H1277" i="1"/>
  <c r="H1280" i="1"/>
  <c r="G1280" i="1"/>
  <c r="G1289" i="1"/>
  <c r="H1293" i="1"/>
  <c r="H1296" i="1"/>
  <c r="G1296" i="1"/>
  <c r="G1305" i="1"/>
  <c r="H1312" i="1"/>
  <c r="H1328" i="1"/>
  <c r="H1338" i="1"/>
  <c r="H1354" i="1"/>
  <c r="H1417" i="1"/>
  <c r="G1417" i="1"/>
  <c r="J1439" i="1"/>
  <c r="H1271" i="1"/>
  <c r="H1274" i="1"/>
  <c r="G1274" i="1"/>
  <c r="G1283" i="1"/>
  <c r="H1287" i="1"/>
  <c r="H1290" i="1"/>
  <c r="G1290" i="1"/>
  <c r="G1299" i="1"/>
  <c r="H1306" i="1"/>
  <c r="G1306" i="1"/>
  <c r="H1322" i="1"/>
  <c r="H1332" i="1"/>
  <c r="H1348" i="1"/>
  <c r="H1411" i="1"/>
  <c r="G1411" i="1"/>
  <c r="G1424" i="1"/>
  <c r="H1427" i="1"/>
  <c r="G1427" i="1"/>
  <c r="H1454" i="1"/>
  <c r="J1456" i="1"/>
  <c r="H1456" i="1"/>
  <c r="G1456" i="1"/>
  <c r="I1456" i="1" s="1"/>
  <c r="G1458" i="1"/>
  <c r="I1458" i="1" s="1"/>
  <c r="J1460" i="1"/>
  <c r="H1460" i="1"/>
  <c r="G1460" i="1"/>
  <c r="I1460" i="1" s="1"/>
  <c r="I1465" i="1"/>
  <c r="H1578" i="1"/>
  <c r="G1578" i="1"/>
  <c r="F82" i="4"/>
  <c r="F139" i="4"/>
  <c r="D298" i="4"/>
  <c r="G1418" i="1"/>
  <c r="H1421" i="1"/>
  <c r="G1421" i="1"/>
  <c r="G1434" i="1"/>
  <c r="H1437" i="1"/>
  <c r="G1437" i="1"/>
  <c r="J1440" i="1"/>
  <c r="J1468" i="1"/>
  <c r="H1468" i="1"/>
  <c r="G1468" i="1"/>
  <c r="F484" i="4"/>
  <c r="H1415" i="1"/>
  <c r="G1415" i="1"/>
  <c r="H1431" i="1"/>
  <c r="G1431" i="1"/>
  <c r="J1446" i="1"/>
  <c r="H1446" i="1"/>
  <c r="G1446" i="1"/>
  <c r="I1446" i="1" s="1"/>
  <c r="J1450" i="1"/>
  <c r="H1450" i="1"/>
  <c r="G1450" i="1"/>
  <c r="J1463" i="1"/>
  <c r="H1463" i="1"/>
  <c r="G1463" i="1"/>
  <c r="I1463" i="1" s="1"/>
  <c r="H1482" i="1"/>
  <c r="G1482" i="1"/>
  <c r="H1522" i="1"/>
  <c r="G1522" i="1"/>
  <c r="H1530" i="1"/>
  <c r="G1530" i="1"/>
  <c r="F7" i="4"/>
  <c r="E408" i="4"/>
  <c r="D403" i="1" s="1"/>
  <c r="E420" i="4"/>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H1409" i="1"/>
  <c r="G1409" i="1"/>
  <c r="H1418" i="1"/>
  <c r="G1422" i="1"/>
  <c r="H1425" i="1"/>
  <c r="G1425" i="1"/>
  <c r="G1438" i="1"/>
  <c r="G1440" i="1"/>
  <c r="I1440" i="1" s="1"/>
  <c r="H1448" i="1"/>
  <c r="I1448" i="1" s="1"/>
  <c r="H1452" i="1"/>
  <c r="I1452" i="1" s="1"/>
  <c r="J1457" i="1"/>
  <c r="H1457" i="1"/>
  <c r="I1471" i="1"/>
  <c r="H1490" i="1"/>
  <c r="G1490" i="1"/>
  <c r="H1538" i="1"/>
  <c r="G1538" i="1"/>
  <c r="H1412" i="1"/>
  <c r="G1416" i="1"/>
  <c r="H1419" i="1"/>
  <c r="G1419" i="1"/>
  <c r="H1428" i="1"/>
  <c r="G1432" i="1"/>
  <c r="I1442" i="1"/>
  <c r="I1444" i="1"/>
  <c r="G1461" i="1"/>
  <c r="J1464" i="1"/>
  <c r="H1464" i="1"/>
  <c r="G1464" i="1"/>
  <c r="J1474" i="1"/>
  <c r="H1474" i="1"/>
  <c r="G1474" i="1"/>
  <c r="I1474" i="1" s="1"/>
  <c r="J1477" i="1"/>
  <c r="H1477" i="1"/>
  <c r="G1477" i="1"/>
  <c r="H1498" i="1"/>
  <c r="G1498" i="1"/>
  <c r="H1546" i="1"/>
  <c r="G1546" i="1"/>
  <c r="H1407" i="1"/>
  <c r="G1407" i="1"/>
  <c r="H1413" i="1"/>
  <c r="G1413" i="1"/>
  <c r="H1429" i="1"/>
  <c r="G1429" i="1"/>
  <c r="J1447" i="1"/>
  <c r="H1447" i="1"/>
  <c r="I1447" i="1" s="1"/>
  <c r="J1451" i="1"/>
  <c r="H1451" i="1"/>
  <c r="I1451" i="1" s="1"/>
  <c r="H1506" i="1"/>
  <c r="G1506" i="1"/>
  <c r="H1554" i="1"/>
  <c r="G1554" i="1"/>
  <c r="G1420" i="1"/>
  <c r="H1423" i="1"/>
  <c r="G1423" i="1"/>
  <c r="H1439" i="1"/>
  <c r="G1439" i="1"/>
  <c r="G1445" i="1"/>
  <c r="H1514" i="1"/>
  <c r="G1514" i="1"/>
  <c r="H1562" i="1"/>
  <c r="G1562" i="1"/>
  <c r="D69" i="5"/>
  <c r="F70" i="5"/>
  <c r="G310" i="9"/>
  <c r="E310" i="9" s="1"/>
  <c r="B310" i="9" s="1"/>
  <c r="F190" i="5"/>
  <c r="F51" i="4"/>
  <c r="E82" i="4"/>
  <c r="D78" i="1" s="1"/>
  <c r="F225" i="4"/>
  <c r="D263" i="4"/>
  <c r="F312" i="4"/>
  <c r="D529" i="4"/>
  <c r="F242" i="5"/>
  <c r="D42" i="8"/>
  <c r="F216" i="4"/>
  <c r="D206" i="5"/>
  <c r="D176" i="5" s="1"/>
  <c r="F207" i="5"/>
  <c r="D35" i="6"/>
  <c r="F36" i="6"/>
  <c r="F99" i="6"/>
  <c r="G1480" i="1"/>
  <c r="G1488" i="1"/>
  <c r="G1496" i="1"/>
  <c r="G1504" i="1"/>
  <c r="G1512" i="1"/>
  <c r="G1520" i="1"/>
  <c r="G1528" i="1"/>
  <c r="G1536" i="1"/>
  <c r="G1544" i="1"/>
  <c r="G1552" i="1"/>
  <c r="G1560" i="1"/>
  <c r="G1568" i="1"/>
  <c r="G1576" i="1"/>
  <c r="E124" i="4"/>
  <c r="D120" i="1" s="1"/>
  <c r="F402" i="4"/>
  <c r="E643" i="4"/>
  <c r="D637" i="1" s="1"/>
  <c r="D515" i="4"/>
  <c r="F530" i="4"/>
  <c r="D567" i="4"/>
  <c r="E593" i="4"/>
  <c r="D587" i="1" s="1"/>
  <c r="E12" i="5"/>
  <c r="E5" i="7"/>
  <c r="G1467" i="1"/>
  <c r="G1470" i="1"/>
  <c r="G1473" i="1"/>
  <c r="G1476" i="1"/>
  <c r="I1476" i="1" s="1"/>
  <c r="F8" i="4"/>
  <c r="F164" i="4"/>
  <c r="F299" i="4"/>
  <c r="F351" i="4"/>
  <c r="F416" i="4"/>
  <c r="D472" i="4"/>
  <c r="F473" i="4"/>
  <c r="G316" i="9"/>
  <c r="E316" i="9" s="1"/>
  <c r="H1467" i="1"/>
  <c r="H1473" i="1"/>
  <c r="H1476" i="1"/>
  <c r="G163" i="9"/>
  <c r="E163" i="9" s="1"/>
  <c r="B163" i="9" s="1"/>
  <c r="F388" i="4"/>
  <c r="D421" i="4"/>
  <c r="D237" i="5"/>
  <c r="F238" i="5"/>
  <c r="F245" i="5"/>
  <c r="F5" i="6"/>
  <c r="F122" i="6"/>
  <c r="D114" i="6"/>
  <c r="D363" i="4"/>
  <c r="D350" i="4" s="1"/>
  <c r="F364" i="4"/>
  <c r="E484" i="4"/>
  <c r="D478" i="1" s="1"/>
  <c r="D625" i="4"/>
  <c r="D580" i="4"/>
  <c r="F134" i="5"/>
  <c r="D89" i="6"/>
  <c r="D49" i="8"/>
  <c r="C1524" i="1" s="1"/>
  <c r="B23" i="9"/>
  <c r="E151" i="9"/>
  <c r="B151" i="9" s="1"/>
  <c r="H166" i="9"/>
  <c r="G170" i="9"/>
  <c r="E170" i="9" s="1"/>
  <c r="B170" i="9" s="1"/>
  <c r="G174" i="9"/>
  <c r="E174" i="9" s="1"/>
  <c r="B174" i="9" s="1"/>
  <c r="G178" i="9"/>
  <c r="E178" i="9" s="1"/>
  <c r="B178" i="9" s="1"/>
  <c r="G182" i="9"/>
  <c r="E182" i="9" s="1"/>
  <c r="B182" i="9" s="1"/>
  <c r="G186" i="9"/>
  <c r="E186" i="9" s="1"/>
  <c r="B186" i="9" s="1"/>
  <c r="G190" i="9"/>
  <c r="E190" i="9" s="1"/>
  <c r="B190" i="9" s="1"/>
  <c r="F215" i="9"/>
  <c r="B215" i="9" s="1"/>
  <c r="B247" i="9"/>
  <c r="F119" i="5"/>
  <c r="F246" i="5"/>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9" i="9"/>
  <c r="B39" i="9" s="1"/>
  <c r="E47" i="9"/>
  <c r="B47" i="9" s="1"/>
  <c r="E55" i="9"/>
  <c r="B55" i="9" s="1"/>
  <c r="B73" i="9"/>
  <c r="B81" i="9"/>
  <c r="B85" i="9"/>
  <c r="E130" i="9"/>
  <c r="B130" i="9" s="1"/>
  <c r="E132" i="9"/>
  <c r="B132" i="9" s="1"/>
  <c r="B218" i="9"/>
  <c r="B220" i="9"/>
  <c r="B222" i="9"/>
  <c r="F231" i="9"/>
  <c r="B231" i="9" s="1"/>
  <c r="B238" i="9"/>
  <c r="F247" i="9"/>
  <c r="B254" i="9"/>
  <c r="F263" i="9"/>
  <c r="B263" i="9" s="1"/>
  <c r="E300" i="9"/>
  <c r="B300" i="9" s="1"/>
  <c r="E290" i="9"/>
  <c r="B290" i="9" s="1"/>
  <c r="B225" i="9"/>
  <c r="B241" i="9"/>
  <c r="B257" i="9"/>
  <c r="F13" i="5"/>
  <c r="F149" i="5"/>
  <c r="E71" i="9"/>
  <c r="B71" i="9" s="1"/>
  <c r="E79" i="9"/>
  <c r="B79" i="9" s="1"/>
  <c r="E122" i="9"/>
  <c r="B122" i="9" s="1"/>
  <c r="E124" i="9"/>
  <c r="B124" i="9" s="1"/>
  <c r="B156" i="9"/>
  <c r="G192" i="9"/>
  <c r="E192" i="9" s="1"/>
  <c r="B268" i="9"/>
  <c r="F277" i="9"/>
  <c r="F88" i="5"/>
  <c r="D146" i="5"/>
  <c r="E176" i="5"/>
  <c r="H19" i="9" s="1"/>
  <c r="E19" i="9" s="1"/>
  <c r="B19" i="9" s="1"/>
  <c r="F191" i="5"/>
  <c r="F239" i="5"/>
  <c r="F259" i="5"/>
  <c r="F90" i="6"/>
  <c r="E87" i="9"/>
  <c r="B87" i="9" s="1"/>
  <c r="E95" i="9"/>
  <c r="B95" i="9" s="1"/>
  <c r="E103" i="9"/>
  <c r="B103" i="9" s="1"/>
  <c r="E135" i="9"/>
  <c r="B135" i="9" s="1"/>
  <c r="G168" i="9"/>
  <c r="E168" i="9" s="1"/>
  <c r="B168" i="9" s="1"/>
  <c r="G172" i="9"/>
  <c r="E172" i="9" s="1"/>
  <c r="B172" i="9" s="1"/>
  <c r="G176" i="9"/>
  <c r="E176" i="9" s="1"/>
  <c r="B176" i="9" s="1"/>
  <c r="G180" i="9"/>
  <c r="E180" i="9" s="1"/>
  <c r="B180" i="9" s="1"/>
  <c r="G184" i="9"/>
  <c r="E184" i="9" s="1"/>
  <c r="B184" i="9" s="1"/>
  <c r="G188" i="9"/>
  <c r="E188" i="9" s="1"/>
  <c r="B188" i="9" s="1"/>
  <c r="B214" i="9"/>
  <c r="B255" i="9"/>
  <c r="E292" i="9"/>
  <c r="B292" i="9" s="1"/>
  <c r="E146" i="5"/>
  <c r="D1124" i="1" s="1"/>
  <c r="I10" i="9"/>
  <c r="B68" i="9"/>
  <c r="G161" i="9"/>
  <c r="E161" i="9" s="1"/>
  <c r="B161" i="9" s="1"/>
  <c r="G165" i="9"/>
  <c r="E165" i="9" s="1"/>
  <c r="B165" i="9" s="1"/>
  <c r="B226" i="9"/>
  <c r="B228" i="9"/>
  <c r="B233" i="9"/>
  <c r="B242" i="9"/>
  <c r="B244" i="9"/>
  <c r="B249" i="9"/>
  <c r="B258" i="9"/>
  <c r="B260" i="9"/>
  <c r="F271" i="9"/>
  <c r="B271" i="9" s="1"/>
  <c r="D87" i="5"/>
  <c r="B61" i="9"/>
  <c r="E76" i="9"/>
  <c r="B76" i="9" s="1"/>
  <c r="E84" i="9"/>
  <c r="B84" i="9" s="1"/>
  <c r="E108" i="9"/>
  <c r="B108" i="9" s="1"/>
  <c r="E138" i="9"/>
  <c r="B138" i="9" s="1"/>
  <c r="E140" i="9"/>
  <c r="B140" i="9" s="1"/>
  <c r="B265" i="9"/>
  <c r="E306" i="9"/>
  <c r="B306" i="9" s="1"/>
  <c r="F312" i="9"/>
  <c r="G1454" i="1" l="1"/>
  <c r="H29" i="3"/>
  <c r="C1436" i="1"/>
  <c r="H1453" i="1"/>
  <c r="G1453" i="1"/>
  <c r="D7" i="5"/>
  <c r="H1222" i="1"/>
  <c r="E237" i="5"/>
  <c r="E68" i="5"/>
  <c r="I21" i="3" s="1"/>
  <c r="D1435" i="1"/>
  <c r="I28" i="3"/>
  <c r="G1227" i="1"/>
  <c r="H1216" i="1"/>
  <c r="G1154" i="1"/>
  <c r="G46" i="1"/>
  <c r="E151" i="4"/>
  <c r="D147" i="1" s="1"/>
  <c r="B192" i="9"/>
  <c r="H346" i="1"/>
  <c r="G346" i="1"/>
  <c r="F644" i="4"/>
  <c r="C638" i="1"/>
  <c r="F224" i="4"/>
  <c r="C220" i="1"/>
  <c r="H192" i="1"/>
  <c r="G192" i="1"/>
  <c r="F163" i="4"/>
  <c r="C159" i="1"/>
  <c r="D151" i="4"/>
  <c r="G21" i="9"/>
  <c r="H21" i="9"/>
  <c r="D6" i="4"/>
  <c r="F6" i="4" s="1"/>
  <c r="F106" i="4"/>
  <c r="C102" i="1"/>
  <c r="F50" i="4"/>
  <c r="H46" i="1"/>
  <c r="D408" i="4"/>
  <c r="F350" i="4"/>
  <c r="C345" i="1"/>
  <c r="F12" i="5"/>
  <c r="D990" i="1"/>
  <c r="E166" i="9"/>
  <c r="B166" i="9" s="1"/>
  <c r="F580" i="4"/>
  <c r="C574" i="1"/>
  <c r="F114" i="6"/>
  <c r="H27" i="3"/>
  <c r="C1408" i="1"/>
  <c r="D420" i="4"/>
  <c r="F421" i="4"/>
  <c r="C415" i="1"/>
  <c r="E7" i="5"/>
  <c r="H587" i="1"/>
  <c r="G587" i="1"/>
  <c r="F206" i="5"/>
  <c r="G311" i="9"/>
  <c r="E311" i="9" s="1"/>
  <c r="B311" i="9" s="1"/>
  <c r="C1183" i="1"/>
  <c r="E528" i="4"/>
  <c r="E635" i="4"/>
  <c r="D629" i="1" s="1"/>
  <c r="D414" i="1"/>
  <c r="E6" i="4"/>
  <c r="F35" i="6"/>
  <c r="H25" i="3"/>
  <c r="C1329" i="1"/>
  <c r="F237" i="5"/>
  <c r="H23" i="3"/>
  <c r="C1214" i="1"/>
  <c r="E175" i="5"/>
  <c r="D1152" i="1" s="1"/>
  <c r="I22" i="3"/>
  <c r="D1153" i="1"/>
  <c r="D43" i="8"/>
  <c r="G313" i="9" s="1"/>
  <c r="E313" i="9" s="1"/>
  <c r="I1473" i="1"/>
  <c r="F567" i="4"/>
  <c r="C561" i="1"/>
  <c r="F593" i="4"/>
  <c r="D528" i="4"/>
  <c r="F529" i="4"/>
  <c r="C523" i="1"/>
  <c r="I1439" i="1"/>
  <c r="I1464" i="1"/>
  <c r="I1468" i="1"/>
  <c r="G120" i="1"/>
  <c r="H120" i="1"/>
  <c r="B316" i="9"/>
  <c r="E315" i="9"/>
  <c r="I10" i="3" s="1"/>
  <c r="F146" i="5"/>
  <c r="C1124" i="1"/>
  <c r="F176" i="5"/>
  <c r="H22" i="3"/>
  <c r="D175" i="5"/>
  <c r="C1153" i="1"/>
  <c r="F625" i="4"/>
  <c r="C619" i="1"/>
  <c r="D141" i="6"/>
  <c r="F472" i="4"/>
  <c r="C466" i="1"/>
  <c r="F69" i="5"/>
  <c r="D68" i="5"/>
  <c r="D6" i="5" s="1"/>
  <c r="C1047" i="1"/>
  <c r="G478" i="1"/>
  <c r="H478" i="1"/>
  <c r="I1467" i="1"/>
  <c r="F515" i="4"/>
  <c r="C509" i="1"/>
  <c r="F263" i="4"/>
  <c r="C259" i="1"/>
  <c r="I1477" i="1"/>
  <c r="G306" i="1"/>
  <c r="H306" i="1"/>
  <c r="H339" i="1"/>
  <c r="G339" i="1"/>
  <c r="G148" i="1"/>
  <c r="H148" i="1"/>
  <c r="F213" i="9"/>
  <c r="G318" i="9"/>
  <c r="E318" i="9" s="1"/>
  <c r="H637" i="1"/>
  <c r="G637" i="1"/>
  <c r="G314" i="9"/>
  <c r="E314" i="9" s="1"/>
  <c r="B314" i="9" s="1"/>
  <c r="K1451" i="9"/>
  <c r="I34" i="3"/>
  <c r="C1517" i="1"/>
  <c r="D407" i="4"/>
  <c r="F298" i="4"/>
  <c r="C293" i="1"/>
  <c r="F89" i="6"/>
  <c r="C1383" i="1"/>
  <c r="F124" i="4"/>
  <c r="H20" i="3"/>
  <c r="C985" i="1"/>
  <c r="F87" i="5"/>
  <c r="C1065" i="1"/>
  <c r="G1524" i="1"/>
  <c r="H1524" i="1"/>
  <c r="F363" i="4"/>
  <c r="C358" i="1"/>
  <c r="I29" i="3"/>
  <c r="D1436" i="1"/>
  <c r="G78" i="1"/>
  <c r="H78" i="1"/>
  <c r="I1450" i="1"/>
  <c r="I1443" i="1"/>
  <c r="D1046" i="1" l="1"/>
  <c r="I23" i="3"/>
  <c r="D1214" i="1"/>
  <c r="F151" i="4"/>
  <c r="E289" i="4"/>
  <c r="I17" i="3"/>
  <c r="H638" i="1"/>
  <c r="G638" i="1"/>
  <c r="H220" i="1"/>
  <c r="G220" i="1"/>
  <c r="H159" i="1"/>
  <c r="G159" i="1"/>
  <c r="C147" i="1"/>
  <c r="H147" i="1" s="1"/>
  <c r="D289" i="4"/>
  <c r="D291" i="4" s="1"/>
  <c r="H17" i="3"/>
  <c r="E21" i="9"/>
  <c r="B21" i="9" s="1"/>
  <c r="C2" i="1"/>
  <c r="H16" i="3"/>
  <c r="D412" i="4"/>
  <c r="D639" i="4" s="1"/>
  <c r="G102" i="1"/>
  <c r="H102" i="1"/>
  <c r="B313" i="9"/>
  <c r="E312" i="9"/>
  <c r="I16" i="3"/>
  <c r="E290" i="4"/>
  <c r="D286" i="1" s="1"/>
  <c r="E412" i="4"/>
  <c r="D2" i="1"/>
  <c r="H1065" i="1"/>
  <c r="G1065" i="1"/>
  <c r="H1047" i="1"/>
  <c r="G1047" i="1"/>
  <c r="H1153" i="1"/>
  <c r="G1153" i="1"/>
  <c r="H1214" i="1"/>
  <c r="G1214" i="1"/>
  <c r="H415" i="1"/>
  <c r="G415" i="1"/>
  <c r="H561" i="1"/>
  <c r="G561" i="1"/>
  <c r="E6" i="5"/>
  <c r="I20" i="3"/>
  <c r="D985" i="1"/>
  <c r="H1436" i="1"/>
  <c r="G1436" i="1"/>
  <c r="H293" i="1"/>
  <c r="G293" i="1"/>
  <c r="H259" i="1"/>
  <c r="G259" i="1"/>
  <c r="F68" i="5"/>
  <c r="H21" i="3"/>
  <c r="C1046" i="1"/>
  <c r="F175" i="5"/>
  <c r="C1152" i="1"/>
  <c r="E636" i="4"/>
  <c r="D630" i="1" s="1"/>
  <c r="D522" i="1"/>
  <c r="H990" i="1"/>
  <c r="G990" i="1"/>
  <c r="B318" i="9"/>
  <c r="E317" i="9"/>
  <c r="H1183" i="1"/>
  <c r="G1183" i="1"/>
  <c r="G278" i="9"/>
  <c r="C984" i="1"/>
  <c r="H509" i="1"/>
  <c r="G509" i="1"/>
  <c r="G466" i="1"/>
  <c r="H466" i="1"/>
  <c r="H523" i="1"/>
  <c r="G523" i="1"/>
  <c r="H1329" i="1"/>
  <c r="G1329" i="1"/>
  <c r="H1408" i="1"/>
  <c r="G1408" i="1"/>
  <c r="H345" i="1"/>
  <c r="G345" i="1"/>
  <c r="G574" i="1"/>
  <c r="H574" i="1"/>
  <c r="C1518" i="1"/>
  <c r="I35" i="3"/>
  <c r="D635" i="4"/>
  <c r="F420" i="4"/>
  <c r="C414" i="1"/>
  <c r="G358" i="1"/>
  <c r="H358" i="1"/>
  <c r="B213" i="9"/>
  <c r="H1517" i="1"/>
  <c r="G1517" i="1"/>
  <c r="H11" i="3"/>
  <c r="G1124" i="1"/>
  <c r="H1124" i="1"/>
  <c r="H619" i="1"/>
  <c r="G619" i="1"/>
  <c r="H1383" i="1"/>
  <c r="G1383" i="1"/>
  <c r="E413" i="4"/>
  <c r="E291" i="4"/>
  <c r="D287" i="1" s="1"/>
  <c r="D285" i="1"/>
  <c r="H985" i="1"/>
  <c r="G985" i="1"/>
  <c r="F407" i="4"/>
  <c r="C402" i="1"/>
  <c r="F7" i="5"/>
  <c r="F141" i="6"/>
  <c r="H28" i="3"/>
  <c r="C1435" i="1"/>
  <c r="D636" i="4"/>
  <c r="F528" i="4"/>
  <c r="C522" i="1"/>
  <c r="F408" i="4"/>
  <c r="C403" i="1"/>
  <c r="G2" i="1" l="1"/>
  <c r="C285" i="1"/>
  <c r="H285" i="1" s="1"/>
  <c r="F289" i="4"/>
  <c r="D290" i="4"/>
  <c r="F290" i="4" s="1"/>
  <c r="D413" i="4"/>
  <c r="C408" i="1" s="1"/>
  <c r="H2" i="1"/>
  <c r="C407" i="1"/>
  <c r="F412" i="4"/>
  <c r="G147" i="1"/>
  <c r="F636" i="4"/>
  <c r="C630" i="1"/>
  <c r="F291" i="4"/>
  <c r="C287" i="1"/>
  <c r="G414" i="1"/>
  <c r="H414" i="1"/>
  <c r="N3" i="9"/>
  <c r="I11" i="3"/>
  <c r="C633" i="1"/>
  <c r="H1152" i="1"/>
  <c r="G1152" i="1"/>
  <c r="E414" i="4"/>
  <c r="D409" i="1" s="1"/>
  <c r="E639" i="4"/>
  <c r="F639" i="4" s="1"/>
  <c r="D407" i="1"/>
  <c r="G407" i="1" s="1"/>
  <c r="H407" i="1"/>
  <c r="H278" i="9"/>
  <c r="E278" i="9" s="1"/>
  <c r="D984" i="1"/>
  <c r="H1435" i="1"/>
  <c r="G1435" i="1"/>
  <c r="E640" i="4"/>
  <c r="E415" i="4"/>
  <c r="D410" i="1" s="1"/>
  <c r="D408" i="1"/>
  <c r="H403" i="1"/>
  <c r="G403" i="1"/>
  <c r="F635" i="4"/>
  <c r="C629" i="1"/>
  <c r="H8" i="3"/>
  <c r="H984" i="1"/>
  <c r="G984" i="1"/>
  <c r="G402" i="1"/>
  <c r="H402" i="1"/>
  <c r="F6" i="5"/>
  <c r="H1046" i="1"/>
  <c r="G1046" i="1"/>
  <c r="G522" i="1"/>
  <c r="H522" i="1"/>
  <c r="H1518" i="1"/>
  <c r="G1518" i="1"/>
  <c r="H9" i="3"/>
  <c r="G285" i="9"/>
  <c r="E285" i="9" s="1"/>
  <c r="B285" i="9" s="1"/>
  <c r="D414" i="4" l="1"/>
  <c r="C409" i="1" s="1"/>
  <c r="H409" i="1" s="1"/>
  <c r="F413" i="4"/>
  <c r="D640" i="4"/>
  <c r="D641" i="4" s="1"/>
  <c r="C286" i="1"/>
  <c r="G286" i="1" s="1"/>
  <c r="G285" i="1"/>
  <c r="D415" i="4"/>
  <c r="C410" i="1" s="1"/>
  <c r="B278" i="9"/>
  <c r="E277" i="9"/>
  <c r="I8" i="3" s="1"/>
  <c r="G408" i="1"/>
  <c r="H408" i="1"/>
  <c r="E642" i="4"/>
  <c r="D634" i="1"/>
  <c r="E641" i="4"/>
  <c r="D633" i="1"/>
  <c r="H633" i="1" s="1"/>
  <c r="H287" i="1"/>
  <c r="G287" i="1"/>
  <c r="M3" i="9"/>
  <c r="K3" i="9"/>
  <c r="I9" i="3"/>
  <c r="H629" i="1"/>
  <c r="G629" i="1"/>
  <c r="G630" i="1"/>
  <c r="H630" i="1"/>
  <c r="F641" i="4" l="1"/>
  <c r="F414" i="4"/>
  <c r="G409" i="1"/>
  <c r="C634" i="1"/>
  <c r="G634" i="1" s="1"/>
  <c r="F640" i="4"/>
  <c r="D642" i="4"/>
  <c r="D645" i="4" s="1"/>
  <c r="C635" i="1"/>
  <c r="G635" i="1" s="1"/>
  <c r="H286" i="1"/>
  <c r="F415" i="4"/>
  <c r="G633" i="1"/>
  <c r="E645" i="4"/>
  <c r="D635" i="1"/>
  <c r="G410" i="1"/>
  <c r="H410" i="1"/>
  <c r="E646" i="4"/>
  <c r="D636" i="1"/>
  <c r="G276" i="9" l="1"/>
  <c r="E276" i="9" s="1"/>
  <c r="B276" i="9" s="1"/>
  <c r="D646" i="4"/>
  <c r="H19" i="3" s="1"/>
  <c r="F642" i="4"/>
  <c r="C636" i="1"/>
  <c r="G636" i="1" s="1"/>
  <c r="H634" i="1"/>
  <c r="H635" i="1"/>
  <c r="F645" i="4"/>
  <c r="H18" i="3"/>
  <c r="C639" i="1"/>
  <c r="I19" i="3"/>
  <c r="D640" i="1"/>
  <c r="H636" i="1"/>
  <c r="F646" i="4"/>
  <c r="C640" i="1"/>
  <c r="I18" i="3"/>
  <c r="D639" i="1"/>
  <c r="H7" i="3" s="1"/>
  <c r="H639" i="1" l="1"/>
  <c r="G639" i="1"/>
  <c r="G640" i="1"/>
  <c r="H640" i="1"/>
  <c r="J3" i="9"/>
  <c r="H274" i="9" l="1"/>
  <c r="G274" i="9"/>
  <c r="M272" i="9"/>
  <c r="L272" i="9"/>
  <c r="G18" i="9"/>
  <c r="H18" i="9"/>
  <c r="I17" i="9"/>
  <c r="J10" i="9"/>
  <c r="J13" i="9"/>
  <c r="K12" i="9"/>
  <c r="J5" i="9"/>
  <c r="M15" i="9"/>
  <c r="K7" i="9"/>
  <c r="I5" i="9"/>
  <c r="K13" i="9"/>
  <c r="J7" i="9"/>
  <c r="J11" i="9"/>
  <c r="G17" i="9"/>
  <c r="J17" i="9"/>
  <c r="I7" i="9"/>
  <c r="I9" i="9"/>
  <c r="J6" i="9"/>
  <c r="J8" i="9"/>
  <c r="H15" i="9"/>
  <c r="L15" i="9"/>
  <c r="K10" i="9"/>
  <c r="I12" i="9"/>
  <c r="J12" i="9"/>
  <c r="K9" i="9"/>
  <c r="K11" i="9"/>
  <c r="L16" i="9"/>
  <c r="M16" i="9"/>
  <c r="G15" i="9"/>
  <c r="H16" i="9"/>
  <c r="K5" i="9"/>
  <c r="G16" i="9"/>
  <c r="I6" i="9"/>
  <c r="I11" i="9"/>
  <c r="K6" i="9"/>
  <c r="I13" i="9"/>
  <c r="I8" i="9"/>
  <c r="K8" i="9"/>
  <c r="J9" i="9"/>
  <c r="H17" i="9"/>
  <c r="E16" i="9" l="1"/>
  <c r="E13" i="9"/>
  <c r="B13" i="9" s="1"/>
  <c r="E10" i="9"/>
  <c r="B10" i="9" s="1"/>
  <c r="E11" i="9"/>
  <c r="B11" i="9" s="1"/>
  <c r="F272" i="9"/>
  <c r="B272" i="9" s="1"/>
  <c r="E274" i="9"/>
  <c r="B274" i="9" s="1"/>
  <c r="F16" i="9"/>
  <c r="E5" i="9"/>
  <c r="E6" i="9"/>
  <c r="B6" i="9" s="1"/>
  <c r="E9" i="9"/>
  <c r="B9" i="9" s="1"/>
  <c r="E18" i="9"/>
  <c r="B18" i="9" s="1"/>
  <c r="E7" i="9"/>
  <c r="B7" i="9" s="1"/>
  <c r="E12" i="9"/>
  <c r="B12" i="9" s="1"/>
  <c r="E17" i="9"/>
  <c r="B17" i="9" s="1"/>
  <c r="E20" i="9"/>
  <c r="I7" i="3" s="1"/>
  <c r="F20" i="9"/>
  <c r="E8" i="9"/>
  <c r="B8" i="9" s="1"/>
  <c r="E15" i="9"/>
  <c r="F15" i="9"/>
  <c r="B16" i="9" l="1"/>
  <c r="F14" i="9"/>
  <c r="F3" i="9" s="1"/>
  <c r="E14" i="9"/>
  <c r="B15"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<sst xmlns="http://schemas.openxmlformats.org/spreadsheetml/2006/main" count="4374" uniqueCount="3426">
  <si>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</si>
  <si>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</si>
  <si>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</si>
  <si>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</si>
  <si>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</si>
  <si>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</si>
  <si>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</si>
  <si>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</si>
  <si>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</si>
  <si>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</si>
  <si>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</si>
  <si>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</si>
  <si>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</si>
  <si>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</si>
  <si>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</si>
  <si>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</si>
  <si>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</si>
  <si>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</si>
  <si>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</si>
  <si>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</si>
  <si>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</si>
  <si>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</si>
  <si>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</si>
  <si>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</si>
  <si>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</si>
  <si>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</si>
  <si>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</si>
  <si>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</si>
  <si>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</si>
  <si>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</si>
  <si>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</si>
  <si>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ZAGREB</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</si>
  <si>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</si>
  <si>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</si>
  <si>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</si>
  <si>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</si>
  <si>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</si>
  <si>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</si>
  <si>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</si>
  <si>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</si>
  <si>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</si>
  <si>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</si>
  <si>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</si>
  <si>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</si>
  <si>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</si>
  <si>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</si>
  <si>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</si>
  <si>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</si>
  <si>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</si>
  <si>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24512 - GRAD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</si>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</sst>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2157866645.6100001</v>
      </c>
      <c r="D2" s="6">
        <f>'PR-RAS'!E6</f>
        <v>2317131640.4299998</v>
      </c>
      <c r="E2" s="6">
        <v>0</v>
      </c>
      <c r="F2" s="6">
        <v>0</v>
      </c>
      <c r="G2" s="7">
        <f t="shared" ref="G2:G264" si="0">(B2/1000)*(C2*1+D2*2)</f>
        <v>6792129.9264699994</v>
      </c>
      <c r="H2" s="7">
        <f t="shared" ref="H2:H264" si="1">ABS(C2-ROUND(C2,0))+ABS(D2-ROUND(D2,0))</f>
        <v>0.81999969482421875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1064521054.3</v>
      </c>
      <c r="D3" s="1">
        <f>'PR-RAS'!E7</f>
        <v>1274298452.22</v>
      </c>
      <c r="E3" s="1">
        <v>0</v>
      </c>
      <c r="F3" s="1">
        <v>0</v>
      </c>
      <c r="G3" s="2">
        <f t="shared" si="0"/>
        <v>7226235.9174799994</v>
      </c>
      <c r="H3" s="2">
        <f t="shared" si="1"/>
        <v>0.51999998092651367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1004295089.39</v>
      </c>
      <c r="D4" s="1">
        <f>'PR-RAS'!E8</f>
        <v>1209441868.1599998</v>
      </c>
      <c r="E4" s="1">
        <v>0</v>
      </c>
      <c r="F4" s="1">
        <v>0</v>
      </c>
      <c r="G4" s="2">
        <f t="shared" si="0"/>
        <v>10269536.47713</v>
      </c>
      <c r="H4" s="2">
        <f t="shared" si="1"/>
        <v>0.54999983310699463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850379494.55999994</v>
      </c>
      <c r="D5" s="1">
        <f>'PR-RAS'!E9</f>
        <v>1044858882.1</v>
      </c>
      <c r="E5" s="1">
        <v>0</v>
      </c>
      <c r="F5" s="1">
        <v>0</v>
      </c>
      <c r="G5" s="2">
        <f t="shared" si="0"/>
        <v>11760389.03504</v>
      </c>
      <c r="H5" s="2">
        <f t="shared" si="1"/>
        <v>0.54000008106231689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68598439.150000006</v>
      </c>
      <c r="D6" s="1">
        <f>'PR-RAS'!E10</f>
        <v>65963436.299999997</v>
      </c>
      <c r="E6" s="1">
        <v>0</v>
      </c>
      <c r="F6" s="1">
        <v>0</v>
      </c>
      <c r="G6" s="2">
        <f t="shared" si="0"/>
        <v>1002626.55875</v>
      </c>
      <c r="H6" s="2">
        <f t="shared" si="1"/>
        <v>0.45000000298023224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26475301.879999999</v>
      </c>
      <c r="D7" s="1">
        <f>'PR-RAS'!E11</f>
        <v>32957636.059999999</v>
      </c>
      <c r="E7" s="1">
        <v>0</v>
      </c>
      <c r="F7" s="1">
        <v>0</v>
      </c>
      <c r="G7" s="2">
        <f t="shared" si="0"/>
        <v>554343.44400000002</v>
      </c>
      <c r="H7" s="2">
        <f t="shared" si="1"/>
        <v>0.17999999970197678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125435321.89</v>
      </c>
      <c r="D8" s="1">
        <f>'PR-RAS'!E12</f>
        <v>138805048.96000001</v>
      </c>
      <c r="E8" s="1">
        <v>0</v>
      </c>
      <c r="F8" s="1">
        <v>0</v>
      </c>
      <c r="G8" s="2">
        <f t="shared" si="0"/>
        <v>2821317.9386700001</v>
      </c>
      <c r="H8" s="2">
        <f t="shared" si="1"/>
        <v>0.14999999105930328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15328773.310000001</v>
      </c>
      <c r="D9" s="1">
        <f>'PR-RAS'!E13</f>
        <v>20485064.07</v>
      </c>
      <c r="E9" s="1">
        <v>0</v>
      </c>
      <c r="F9" s="1">
        <v>0</v>
      </c>
      <c r="G9" s="2">
        <f t="shared" si="0"/>
        <v>450391.21160000004</v>
      </c>
      <c r="H9" s="2">
        <f t="shared" si="1"/>
        <v>0.38000000081956387</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590391.44999999995</v>
      </c>
      <c r="D10" s="1">
        <f>'PR-RAS'!E14</f>
        <v>334768.58</v>
      </c>
      <c r="E10" s="1">
        <v>0</v>
      </c>
      <c r="F10" s="1">
        <v>0</v>
      </c>
      <c r="G10" s="2">
        <f t="shared" si="0"/>
        <v>11339.357489999999</v>
      </c>
      <c r="H10" s="2">
        <f t="shared" si="1"/>
        <v>0.86999999993713573</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82512632.849999994</v>
      </c>
      <c r="D11" s="1">
        <f>'PR-RAS'!E15</f>
        <v>93962967.909999996</v>
      </c>
      <c r="E11" s="1">
        <v>0</v>
      </c>
      <c r="F11" s="1">
        <v>0</v>
      </c>
      <c r="G11" s="2">
        <f t="shared" si="0"/>
        <v>2704385.6866999995</v>
      </c>
      <c r="H11" s="2">
        <f t="shared" si="1"/>
        <v>0.24000000953674316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48436474.030000001</v>
      </c>
      <c r="D19" s="1">
        <f>'PR-RAS'!E23</f>
        <v>51932823.18</v>
      </c>
      <c r="E19" s="1">
        <v>0</v>
      </c>
      <c r="F19" s="1">
        <v>0</v>
      </c>
      <c r="G19" s="2">
        <f t="shared" si="0"/>
        <v>2741438.1670199996</v>
      </c>
      <c r="H19" s="2">
        <f t="shared" si="1"/>
        <v>0.21000000089406967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78451.67</v>
      </c>
      <c r="D20" s="1">
        <f>'PR-RAS'!E24</f>
        <v>422855.65</v>
      </c>
      <c r="E20" s="1">
        <v>0</v>
      </c>
      <c r="F20" s="1">
        <v>0</v>
      </c>
      <c r="G20" s="2">
        <f t="shared" si="0"/>
        <v>17559.096430000001</v>
      </c>
      <c r="H20" s="2">
        <f t="shared" si="1"/>
        <v>0.67999999997846317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432388.04</v>
      </c>
      <c r="D21" s="1">
        <f>'PR-RAS'!E25</f>
        <v>545370.42000000004</v>
      </c>
      <c r="E21" s="1">
        <v>0</v>
      </c>
      <c r="F21" s="1">
        <v>0</v>
      </c>
      <c r="G21" s="2">
        <f t="shared" si="0"/>
        <v>30462.577600000004</v>
      </c>
      <c r="H21" s="2">
        <f t="shared" si="1"/>
        <v>0.46000000002095476</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47925634.32</v>
      </c>
      <c r="D23" s="1">
        <f>'PR-RAS'!E27</f>
        <v>50964597.109999999</v>
      </c>
      <c r="E23" s="1">
        <v>0</v>
      </c>
      <c r="F23" s="1">
        <v>0</v>
      </c>
      <c r="G23" s="2">
        <f t="shared" si="0"/>
        <v>3296806.2278799997</v>
      </c>
      <c r="H23" s="2">
        <f t="shared" si="1"/>
        <v>0.42999999970197678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11789490.879999999</v>
      </c>
      <c r="D25" s="1">
        <f>'PR-RAS'!E29</f>
        <v>12923760.880000001</v>
      </c>
      <c r="E25" s="1">
        <v>0</v>
      </c>
      <c r="F25" s="1">
        <v>0</v>
      </c>
      <c r="G25" s="2">
        <f t="shared" si="0"/>
        <v>903288.30336000002</v>
      </c>
      <c r="H25" s="2">
        <f t="shared" si="1"/>
        <v>0.24000000022351742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58408.33</v>
      </c>
      <c r="D27" s="1">
        <f>'PR-RAS'!E31</f>
        <v>41066.879999999997</v>
      </c>
      <c r="E27" s="1">
        <v>0</v>
      </c>
      <c r="F27" s="1">
        <v>0</v>
      </c>
      <c r="G27" s="2">
        <f t="shared" si="0"/>
        <v>3654.0943399999996</v>
      </c>
      <c r="H27" s="2">
        <f t="shared" si="1"/>
        <v>0.45000000000436557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11708249.1</v>
      </c>
      <c r="D29" s="1">
        <f>'PR-RAS'!E33</f>
        <v>12859978.810000001</v>
      </c>
      <c r="E29" s="1">
        <v>0</v>
      </c>
      <c r="F29" s="1">
        <v>0</v>
      </c>
      <c r="G29" s="2">
        <f t="shared" si="0"/>
        <v>1047989.78816</v>
      </c>
      <c r="H29" s="2">
        <f t="shared" si="1"/>
        <v>0.28999999910593033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22833.45</v>
      </c>
      <c r="D31" s="1">
        <f>'PR-RAS'!E35</f>
        <v>22715.19</v>
      </c>
      <c r="E31" s="1">
        <v>0</v>
      </c>
      <c r="F31" s="1">
        <v>0</v>
      </c>
      <c r="G31" s="2">
        <f t="shared" si="0"/>
        <v>2047.9149</v>
      </c>
      <c r="H31" s="2">
        <f t="shared" si="1"/>
        <v>0.63999999999941792</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552296623.76999998</v>
      </c>
      <c r="D46" s="1">
        <f>'PR-RAS'!E50</f>
        <v>509000267.35000002</v>
      </c>
      <c r="E46" s="1">
        <v>0</v>
      </c>
      <c r="F46" s="1">
        <v>0</v>
      </c>
      <c r="G46" s="2">
        <f t="shared" si="0"/>
        <v>70663372.131149992</v>
      </c>
      <c r="H46" s="2">
        <f t="shared" si="1"/>
        <v>0.58000004291534424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8507.98</v>
      </c>
      <c r="D47" s="1">
        <f>'PR-RAS'!E51</f>
        <v>40023.11</v>
      </c>
      <c r="E47" s="1">
        <v>0</v>
      </c>
      <c r="F47" s="1">
        <v>0</v>
      </c>
      <c r="G47" s="2">
        <f t="shared" si="0"/>
        <v>4073.4931999999999</v>
      </c>
      <c r="H47" s="2">
        <f t="shared" si="1"/>
        <v>0.13000000000101863</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8507.98</v>
      </c>
      <c r="D48" s="1">
        <f>'PR-RAS'!E52</f>
        <v>40023.11</v>
      </c>
      <c r="E48" s="1">
        <v>0</v>
      </c>
      <c r="F48" s="1">
        <v>0</v>
      </c>
      <c r="G48" s="2">
        <f t="shared" si="0"/>
        <v>4162.0473999999995</v>
      </c>
      <c r="H48" s="2">
        <f t="shared" si="1"/>
        <v>0.13000000000101863</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2289849.88</v>
      </c>
      <c r="D50" s="1">
        <f>'PR-RAS'!E54</f>
        <v>2176294.16</v>
      </c>
      <c r="E50" s="1">
        <v>0</v>
      </c>
      <c r="F50" s="1">
        <v>0</v>
      </c>
      <c r="G50" s="2">
        <f t="shared" si="0"/>
        <v>325479.4718</v>
      </c>
      <c r="H50" s="2">
        <f t="shared" si="1"/>
        <v>0.28000000026077032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545202.12</v>
      </c>
      <c r="D51" s="1">
        <f>'PR-RAS'!E55</f>
        <v>536151.03</v>
      </c>
      <c r="E51" s="1">
        <v>0</v>
      </c>
      <c r="F51" s="1">
        <v>0</v>
      </c>
      <c r="G51" s="2">
        <f t="shared" si="0"/>
        <v>80875.209000000017</v>
      </c>
      <c r="H51" s="2">
        <f t="shared" si="1"/>
        <v>0.15000000002328306</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1744647.76</v>
      </c>
      <c r="D53" s="1">
        <f>'PR-RAS'!E57</f>
        <v>1640143.13</v>
      </c>
      <c r="E53" s="1">
        <v>0</v>
      </c>
      <c r="F53" s="1">
        <v>0</v>
      </c>
      <c r="G53" s="2">
        <f t="shared" si="0"/>
        <v>261296.56903999997</v>
      </c>
      <c r="H53" s="2">
        <f t="shared" si="1"/>
        <v>0.36999999987892807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9917417.5899999999</v>
      </c>
      <c r="D55" s="1">
        <f>'PR-RAS'!E59</f>
        <v>31544265.089999996</v>
      </c>
      <c r="E55" s="1">
        <v>0</v>
      </c>
      <c r="F55" s="1">
        <v>0</v>
      </c>
      <c r="G55" s="2">
        <f t="shared" si="0"/>
        <v>3942321.1795799998</v>
      </c>
      <c r="H55" s="2">
        <f t="shared" si="1"/>
        <v>0.4999999962747097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9078854.1500000004</v>
      </c>
      <c r="D56" s="1">
        <f>'PR-RAS'!E60</f>
        <v>17552748.899999999</v>
      </c>
      <c r="E56" s="1">
        <v>0</v>
      </c>
      <c r="F56" s="1">
        <v>0</v>
      </c>
      <c r="G56" s="2">
        <f t="shared" si="0"/>
        <v>2430139.3572499999</v>
      </c>
      <c r="H56" s="2">
        <f t="shared" si="1"/>
        <v>0.25000000186264515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838563.44</v>
      </c>
      <c r="D57" s="1">
        <f>'PR-RAS'!E61</f>
        <v>13991516.189999999</v>
      </c>
      <c r="E57" s="1">
        <v>0</v>
      </c>
      <c r="F57" s="1">
        <v>0</v>
      </c>
      <c r="G57" s="2">
        <f t="shared" si="0"/>
        <v>1614009.36592</v>
      </c>
      <c r="H57" s="2">
        <f t="shared" si="1"/>
        <v>0.62999999942258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6003773.0599999996</v>
      </c>
      <c r="D58" s="1">
        <f>'PR-RAS'!E62</f>
        <v>3035410.02</v>
      </c>
      <c r="E58" s="1">
        <v>0</v>
      </c>
      <c r="F58" s="1">
        <v>0</v>
      </c>
      <c r="G58" s="2">
        <f t="shared" si="0"/>
        <v>688251.80669999996</v>
      </c>
      <c r="H58" s="2">
        <f t="shared" si="1"/>
        <v>7.9999999608844519E-2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6003773.0599999996</v>
      </c>
      <c r="D59" s="1">
        <f>'PR-RAS'!E63</f>
        <v>2569300.04</v>
      </c>
      <c r="E59" s="1">
        <v>0</v>
      </c>
      <c r="F59" s="1">
        <v>0</v>
      </c>
      <c r="G59" s="2">
        <f t="shared" si="0"/>
        <v>646257.64212000009</v>
      </c>
      <c r="H59" s="2">
        <f t="shared" si="1"/>
        <v>9.999999962747097E-2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466109.98</v>
      </c>
      <c r="E60" s="1">
        <v>0</v>
      </c>
      <c r="F60" s="1">
        <v>0</v>
      </c>
      <c r="G60" s="2">
        <f t="shared" si="0"/>
        <v>55000.977639999997</v>
      </c>
      <c r="H60" s="2">
        <f t="shared" si="1"/>
        <v>2.0000000018626451E-2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42513142.810000002</v>
      </c>
      <c r="D61" s="1">
        <f>'PR-RAS'!E65</f>
        <v>42349590.380000003</v>
      </c>
      <c r="E61" s="1">
        <v>0</v>
      </c>
      <c r="F61" s="1">
        <v>0</v>
      </c>
      <c r="G61" s="2">
        <f t="shared" si="0"/>
        <v>7632739.4142000005</v>
      </c>
      <c r="H61" s="2">
        <f t="shared" si="1"/>
        <v>0.57000000029802322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42513142.810000002</v>
      </c>
      <c r="D62" s="1">
        <f>'PR-RAS'!E66</f>
        <v>42349590.380000003</v>
      </c>
      <c r="E62" s="1">
        <v>0</v>
      </c>
      <c r="F62" s="1">
        <v>0</v>
      </c>
      <c r="G62" s="2">
        <f t="shared" si="0"/>
        <v>7759951.7377700005</v>
      </c>
      <c r="H62" s="2">
        <f t="shared" si="1"/>
        <v>0.57000000029802322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306610319.96999997</v>
      </c>
      <c r="D64" s="1">
        <f>'PR-RAS'!E68</f>
        <v>383823641.43000001</v>
      </c>
      <c r="E64" s="1">
        <v>0</v>
      </c>
      <c r="F64" s="1">
        <v>0</v>
      </c>
      <c r="G64" s="2">
        <f t="shared" si="0"/>
        <v>67678228.978289992</v>
      </c>
      <c r="H64" s="2">
        <f t="shared" si="1"/>
        <v>0.46000003814697266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299997086.26999998</v>
      </c>
      <c r="D65" s="1">
        <f>'PR-RAS'!E69</f>
        <v>368848901.30000001</v>
      </c>
      <c r="E65" s="1">
        <v>0</v>
      </c>
      <c r="F65" s="1">
        <v>0</v>
      </c>
      <c r="G65" s="2">
        <f t="shared" si="0"/>
        <v>66412472.887680002</v>
      </c>
      <c r="H65" s="2">
        <f t="shared" si="1"/>
        <v>0.56999999284744263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6613233.7000000002</v>
      </c>
      <c r="D66" s="1">
        <f>'PR-RAS'!E70</f>
        <v>14974740.130000001</v>
      </c>
      <c r="E66" s="1">
        <v>0</v>
      </c>
      <c r="F66" s="1">
        <v>0</v>
      </c>
      <c r="G66" s="2">
        <f t="shared" si="0"/>
        <v>2376576.4073999999</v>
      </c>
      <c r="H66" s="2">
        <f t="shared" si="1"/>
        <v>0.43000000063329935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184953612.48000002</v>
      </c>
      <c r="D70" s="1">
        <f>'PR-RAS'!E74</f>
        <v>46031043.159999996</v>
      </c>
      <c r="E70" s="1">
        <v>0</v>
      </c>
      <c r="F70" s="1">
        <v>0</v>
      </c>
      <c r="G70" s="2">
        <f t="shared" si="0"/>
        <v>19114083.217200004</v>
      </c>
      <c r="H70" s="2">
        <f t="shared" si="1"/>
        <v>0.64000001549720764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30252081.620000001</v>
      </c>
      <c r="D71" s="1">
        <f>'PR-RAS'!E75</f>
        <v>15567592.300000001</v>
      </c>
      <c r="E71" s="1">
        <v>0</v>
      </c>
      <c r="F71" s="1">
        <v>0</v>
      </c>
      <c r="G71" s="2">
        <f t="shared" si="0"/>
        <v>4297108.6354</v>
      </c>
      <c r="H71" s="2">
        <f t="shared" si="1"/>
        <v>0.67999999970197678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154701530.86000001</v>
      </c>
      <c r="D72" s="1">
        <f>'PR-RAS'!E76</f>
        <v>30463450.859999999</v>
      </c>
      <c r="E72" s="1">
        <v>0</v>
      </c>
      <c r="F72" s="1">
        <v>0</v>
      </c>
      <c r="G72" s="2">
        <f t="shared" si="0"/>
        <v>15309618.71318</v>
      </c>
      <c r="H72" s="2">
        <f t="shared" si="1"/>
        <v>0.2799999862909317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64965469.440000005</v>
      </c>
      <c r="D78" s="1">
        <f>'PR-RAS'!E82</f>
        <v>71321416.480000004</v>
      </c>
      <c r="E78" s="1">
        <v>0</v>
      </c>
      <c r="F78" s="1">
        <v>0</v>
      </c>
      <c r="G78" s="2">
        <f t="shared" si="0"/>
        <v>15985839.2848</v>
      </c>
      <c r="H78" s="2">
        <f t="shared" si="1"/>
        <v>0.92000000923871994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2563580.2400000002</v>
      </c>
      <c r="D79" s="1">
        <f>'PR-RAS'!E83</f>
        <v>5229677.0600000005</v>
      </c>
      <c r="E79" s="1">
        <v>0</v>
      </c>
      <c r="F79" s="1">
        <v>0</v>
      </c>
      <c r="G79" s="2">
        <f t="shared" si="0"/>
        <v>1015788.8800800001</v>
      </c>
      <c r="H79" s="2">
        <f t="shared" si="1"/>
        <v>0.30000000074505806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15131.88</v>
      </c>
      <c r="D80" s="1">
        <f>'PR-RAS'!E84</f>
        <v>10850.82</v>
      </c>
      <c r="E80" s="1">
        <v>0</v>
      </c>
      <c r="F80" s="1">
        <v>0</v>
      </c>
      <c r="G80" s="2">
        <f t="shared" si="0"/>
        <v>2909.8480799999998</v>
      </c>
      <c r="H80" s="2">
        <f t="shared" si="1"/>
        <v>0.30000000000109139</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703306.71</v>
      </c>
      <c r="D81" s="1">
        <f>'PR-RAS'!E85</f>
        <v>4197445.03</v>
      </c>
      <c r="E81" s="1">
        <v>0</v>
      </c>
      <c r="F81" s="1">
        <v>0</v>
      </c>
      <c r="G81" s="2">
        <f t="shared" si="0"/>
        <v>727855.74159999995</v>
      </c>
      <c r="H81" s="2">
        <f t="shared" si="1"/>
        <v>0.32000000029802322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202180.35</v>
      </c>
      <c r="D82" s="1">
        <f>'PR-RAS'!E86</f>
        <v>936613.59</v>
      </c>
      <c r="E82" s="1">
        <v>0</v>
      </c>
      <c r="F82" s="1">
        <v>0</v>
      </c>
      <c r="G82" s="2">
        <f t="shared" si="0"/>
        <v>168108.00993</v>
      </c>
      <c r="H82" s="2">
        <f t="shared" si="1"/>
        <v>0.76000000003841706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1559.03</v>
      </c>
      <c r="D83" s="1">
        <f>'PR-RAS'!E87</f>
        <v>950.4</v>
      </c>
      <c r="E83" s="1">
        <v>0</v>
      </c>
      <c r="F83" s="1">
        <v>0</v>
      </c>
      <c r="G83" s="2">
        <f t="shared" si="0"/>
        <v>283.70605999999998</v>
      </c>
      <c r="H83" s="2">
        <f t="shared" si="1"/>
        <v>0.42999999999994998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41337.65</v>
      </c>
      <c r="D84" s="1">
        <f>'PR-RAS'!E88</f>
        <v>78122.559999999998</v>
      </c>
      <c r="E84" s="1">
        <v>0</v>
      </c>
      <c r="F84" s="1">
        <v>0</v>
      </c>
      <c r="G84" s="2">
        <f t="shared" si="0"/>
        <v>16399.369910000001</v>
      </c>
      <c r="H84" s="2">
        <f t="shared" si="1"/>
        <v>0.79000000000087311</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1599942.65</v>
      </c>
      <c r="D85" s="1">
        <f>'PR-RAS'!E89</f>
        <v>5686.92</v>
      </c>
      <c r="E85" s="1">
        <v>0</v>
      </c>
      <c r="F85" s="1">
        <v>0</v>
      </c>
      <c r="G85" s="2">
        <f t="shared" si="0"/>
        <v>135350.58516000002</v>
      </c>
      <c r="H85" s="2">
        <f t="shared" si="1"/>
        <v>0.4300000000930595</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121.97</v>
      </c>
      <c r="D86" s="1">
        <f>'PR-RAS'!E90</f>
        <v>7.74</v>
      </c>
      <c r="E86" s="1">
        <v>0</v>
      </c>
      <c r="F86" s="1">
        <v>0</v>
      </c>
      <c r="G86" s="2">
        <f t="shared" si="0"/>
        <v>11.683249999999999</v>
      </c>
      <c r="H86" s="2">
        <f t="shared" si="1"/>
        <v>0.29000000000000092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62392016.140000001</v>
      </c>
      <c r="D87" s="1">
        <f>'PR-RAS'!E91</f>
        <v>66088985.450000003</v>
      </c>
      <c r="E87" s="1">
        <v>0</v>
      </c>
      <c r="F87" s="1">
        <v>0</v>
      </c>
      <c r="G87" s="2">
        <f t="shared" si="0"/>
        <v>16733018.885440001</v>
      </c>
      <c r="H87" s="2">
        <f t="shared" si="1"/>
        <v>0.59000000357627869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5523538.5599999996</v>
      </c>
      <c r="D88" s="1">
        <f>'PR-RAS'!E92</f>
        <v>4733229.45</v>
      </c>
      <c r="E88" s="1">
        <v>0</v>
      </c>
      <c r="F88" s="1">
        <v>0</v>
      </c>
      <c r="G88" s="2">
        <f t="shared" si="0"/>
        <v>1304129.77902</v>
      </c>
      <c r="H88" s="2">
        <f t="shared" si="1"/>
        <v>0.89000000059604645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17537967.600000001</v>
      </c>
      <c r="D89" s="1">
        <f>'PR-RAS'!E93</f>
        <v>19843689.690000001</v>
      </c>
      <c r="E89" s="1">
        <v>0</v>
      </c>
      <c r="F89" s="1">
        <v>0</v>
      </c>
      <c r="G89" s="2">
        <f t="shared" si="0"/>
        <v>5035830.5342399999</v>
      </c>
      <c r="H89" s="2">
        <f t="shared" si="1"/>
        <v>0.70999999716877937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5963545.0499999998</v>
      </c>
      <c r="D90" s="1">
        <f>'PR-RAS'!E94</f>
        <v>7138974.4900000002</v>
      </c>
      <c r="E90" s="1">
        <v>0</v>
      </c>
      <c r="F90" s="1">
        <v>0</v>
      </c>
      <c r="G90" s="2">
        <f t="shared" si="0"/>
        <v>1801492.9686700001</v>
      </c>
      <c r="H90" s="2">
        <f t="shared" si="1"/>
        <v>0.5400000000372529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32884602.539999999</v>
      </c>
      <c r="D91" s="1">
        <f>'PR-RAS'!E95</f>
        <v>34193858.890000001</v>
      </c>
      <c r="E91" s="1">
        <v>0</v>
      </c>
      <c r="F91" s="1">
        <v>0</v>
      </c>
      <c r="G91" s="2">
        <f t="shared" si="0"/>
        <v>9114508.8287999984</v>
      </c>
      <c r="H91" s="2">
        <f t="shared" si="1"/>
        <v>0.57000000029802322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188.49</v>
      </c>
      <c r="D92" s="1">
        <f>'PR-RAS'!E96</f>
        <v>0</v>
      </c>
      <c r="E92" s="1">
        <v>0</v>
      </c>
      <c r="F92" s="1">
        <v>0</v>
      </c>
      <c r="G92" s="2">
        <f t="shared" si="0"/>
        <v>17.15259</v>
      </c>
      <c r="H92" s="2">
        <f t="shared" si="1"/>
        <v>0.49000000000000909</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482173.9</v>
      </c>
      <c r="D93" s="1">
        <f>'PR-RAS'!E97</f>
        <v>179232.93</v>
      </c>
      <c r="E93" s="1">
        <v>0</v>
      </c>
      <c r="F93" s="1">
        <v>0</v>
      </c>
      <c r="G93" s="2">
        <f t="shared" si="0"/>
        <v>77338.857919999995</v>
      </c>
      <c r="H93" s="2">
        <f t="shared" si="1"/>
        <v>0.16999999998370185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9873.06</v>
      </c>
      <c r="D94" s="1">
        <f>'PR-RAS'!E98</f>
        <v>2753.97</v>
      </c>
      <c r="E94" s="1">
        <v>0</v>
      </c>
      <c r="F94" s="1">
        <v>0</v>
      </c>
      <c r="G94" s="2">
        <f t="shared" si="0"/>
        <v>1430.433</v>
      </c>
      <c r="H94" s="2">
        <f t="shared" si="1"/>
        <v>8.9999999999690772E-2</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11.99</v>
      </c>
      <c r="D95" s="1">
        <f>'PR-RAS'!E99</f>
        <v>0</v>
      </c>
      <c r="E95" s="1">
        <v>0</v>
      </c>
      <c r="F95" s="1">
        <v>0</v>
      </c>
      <c r="G95" s="2">
        <f t="shared" si="0"/>
        <v>1.12706</v>
      </c>
      <c r="H95" s="2">
        <f t="shared" si="1"/>
        <v>9.9999999999997868E-3</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3744.33</v>
      </c>
      <c r="D96" s="1">
        <f>'PR-RAS'!E100</f>
        <v>2753.97</v>
      </c>
      <c r="E96" s="1">
        <v>0</v>
      </c>
      <c r="F96" s="1">
        <v>0</v>
      </c>
      <c r="G96" s="2">
        <f t="shared" si="0"/>
        <v>878.9656500000001</v>
      </c>
      <c r="H96" s="2">
        <f t="shared" si="1"/>
        <v>0.36000000000012733</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6116.74</v>
      </c>
      <c r="D98" s="1">
        <f>'PR-RAS'!E102</f>
        <v>0</v>
      </c>
      <c r="E98" s="1">
        <v>0</v>
      </c>
      <c r="F98" s="1">
        <v>0</v>
      </c>
      <c r="G98" s="2">
        <f t="shared" si="0"/>
        <v>593.32377999999994</v>
      </c>
      <c r="H98" s="2">
        <f t="shared" si="1"/>
        <v>0.26000000000021828</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203612911.42000002</v>
      </c>
      <c r="D102" s="1">
        <f>'PR-RAS'!E106</f>
        <v>223912545.13999999</v>
      </c>
      <c r="E102" s="1">
        <v>0</v>
      </c>
      <c r="F102" s="1">
        <v>0</v>
      </c>
      <c r="G102" s="2">
        <f t="shared" si="0"/>
        <v>65795238.171700008</v>
      </c>
      <c r="H102" s="2">
        <f t="shared" si="1"/>
        <v>0.56000000238418579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2224301.33</v>
      </c>
      <c r="D103" s="1">
        <f>'PR-RAS'!E107</f>
        <v>2376675.5499999998</v>
      </c>
      <c r="E103" s="1">
        <v>0</v>
      </c>
      <c r="F103" s="1">
        <v>0</v>
      </c>
      <c r="G103" s="2">
        <f t="shared" si="0"/>
        <v>711720.54785999993</v>
      </c>
      <c r="H103" s="2">
        <f t="shared" si="1"/>
        <v>0.78000000026077032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1061286.8400000001</v>
      </c>
      <c r="D105" s="1">
        <f>'PR-RAS'!E109</f>
        <v>1280326.24</v>
      </c>
      <c r="E105" s="1">
        <v>0</v>
      </c>
      <c r="F105" s="1">
        <v>0</v>
      </c>
      <c r="G105" s="2">
        <f t="shared" si="0"/>
        <v>376681.68927999999</v>
      </c>
      <c r="H105" s="2">
        <f t="shared" si="1"/>
        <v>0.39999999990686774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548805.75</v>
      </c>
      <c r="D106" s="1">
        <f>'PR-RAS'!E110</f>
        <v>441900.79</v>
      </c>
      <c r="E106" s="1">
        <v>0</v>
      </c>
      <c r="F106" s="1">
        <v>0</v>
      </c>
      <c r="G106" s="2">
        <f t="shared" si="0"/>
        <v>150423.76965</v>
      </c>
      <c r="H106" s="2">
        <f t="shared" si="1"/>
        <v>0.46000000002095476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614208.74</v>
      </c>
      <c r="D107" s="1">
        <f>'PR-RAS'!E111</f>
        <v>654448.52</v>
      </c>
      <c r="E107" s="1">
        <v>0</v>
      </c>
      <c r="F107" s="1">
        <v>0</v>
      </c>
      <c r="G107" s="2">
        <f t="shared" si="0"/>
        <v>203849.21268</v>
      </c>
      <c r="H107" s="2">
        <f t="shared" si="1"/>
        <v>0.73999999999068677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76038372.739999995</v>
      </c>
      <c r="D108" s="1">
        <f>'PR-RAS'!E112</f>
        <v>73973910.090000004</v>
      </c>
      <c r="E108" s="1">
        <v>0</v>
      </c>
      <c r="F108" s="1">
        <v>0</v>
      </c>
      <c r="G108" s="2">
        <f t="shared" si="0"/>
        <v>23966522.642440002</v>
      </c>
      <c r="H108" s="2">
        <f t="shared" si="1"/>
        <v>0.35000000894069672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33012.78</v>
      </c>
      <c r="D109" s="1">
        <f>'PR-RAS'!E113</f>
        <v>30985</v>
      </c>
      <c r="E109" s="1">
        <v>0</v>
      </c>
      <c r="F109" s="1">
        <v>0</v>
      </c>
      <c r="G109" s="2">
        <f t="shared" si="0"/>
        <v>10258.140240000001</v>
      </c>
      <c r="H109" s="2">
        <f t="shared" si="1"/>
        <v>0.22000000000116415</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166357.63</v>
      </c>
      <c r="D110" s="1">
        <f>'PR-RAS'!E114</f>
        <v>192475.16</v>
      </c>
      <c r="E110" s="1">
        <v>0</v>
      </c>
      <c r="F110" s="1">
        <v>0</v>
      </c>
      <c r="G110" s="2">
        <f t="shared" si="0"/>
        <v>60092.566549999996</v>
      </c>
      <c r="H110" s="2">
        <f t="shared" si="1"/>
        <v>0.52999999999883585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118083.74</v>
      </c>
      <c r="D111" s="1">
        <f>'PR-RAS'!E115</f>
        <v>57086.49</v>
      </c>
      <c r="E111" s="1">
        <v>0</v>
      </c>
      <c r="F111" s="1">
        <v>0</v>
      </c>
      <c r="G111" s="2">
        <f t="shared" si="0"/>
        <v>25548.2392</v>
      </c>
      <c r="H111" s="2">
        <f t="shared" si="1"/>
        <v>0.74999999999272404</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75096282.079999998</v>
      </c>
      <c r="D113" s="1">
        <f>'PR-RAS'!E117</f>
        <v>72147625.780000001</v>
      </c>
      <c r="E113" s="1">
        <v>0</v>
      </c>
      <c r="F113" s="1">
        <v>0</v>
      </c>
      <c r="G113" s="2">
        <f t="shared" si="0"/>
        <v>24571851.767680001</v>
      </c>
      <c r="H113" s="2">
        <f t="shared" si="1"/>
        <v>0.29999999701976776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624624.56999999995</v>
      </c>
      <c r="D114" s="1">
        <f>'PR-RAS'!E118</f>
        <v>1545737.66</v>
      </c>
      <c r="E114" s="1">
        <v>0</v>
      </c>
      <c r="F114" s="1">
        <v>0</v>
      </c>
      <c r="G114" s="2">
        <f t="shared" si="0"/>
        <v>419919.28756999999</v>
      </c>
      <c r="H114" s="2">
        <f t="shared" si="1"/>
        <v>0.77000000013504177</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11.94</v>
      </c>
      <c r="D115" s="1">
        <f>'PR-RAS'!E119</f>
        <v>0</v>
      </c>
      <c r="E115" s="1">
        <v>0</v>
      </c>
      <c r="F115" s="1">
        <v>0</v>
      </c>
      <c r="G115" s="2">
        <f t="shared" si="0"/>
        <v>1.3611599999999999</v>
      </c>
      <c r="H115" s="2">
        <f t="shared" si="1"/>
        <v>6.0000000000000497E-2</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125350237.35000001</v>
      </c>
      <c r="D116" s="1">
        <f>'PR-RAS'!E120</f>
        <v>147561959.5</v>
      </c>
      <c r="E116" s="1">
        <v>0</v>
      </c>
      <c r="F116" s="1">
        <v>0</v>
      </c>
      <c r="G116" s="2">
        <f t="shared" si="0"/>
        <v>48354527.980250008</v>
      </c>
      <c r="H116" s="2">
        <f t="shared" si="1"/>
        <v>0.85000000894069672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30893793.309999999</v>
      </c>
      <c r="D117" s="1">
        <f>'PR-RAS'!E121</f>
        <v>40182970.909999996</v>
      </c>
      <c r="E117" s="1">
        <v>0</v>
      </c>
      <c r="F117" s="1">
        <v>0</v>
      </c>
      <c r="G117" s="2">
        <f t="shared" si="0"/>
        <v>12906129.275080001</v>
      </c>
      <c r="H117" s="2">
        <f t="shared" si="1"/>
        <v>0.40000000223517418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94455889.609999999</v>
      </c>
      <c r="D118" s="1">
        <f>'PR-RAS'!E122</f>
        <v>107378988.59</v>
      </c>
      <c r="E118" s="1">
        <v>0</v>
      </c>
      <c r="F118" s="1">
        <v>0</v>
      </c>
      <c r="G118" s="2">
        <f t="shared" si="0"/>
        <v>36178022.414430007</v>
      </c>
      <c r="H118" s="2">
        <f t="shared" si="1"/>
        <v>0.79999999701976776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554.42999999999995</v>
      </c>
      <c r="D119" s="1">
        <f>'PR-RAS'!E123</f>
        <v>0</v>
      </c>
      <c r="E119" s="1">
        <v>0</v>
      </c>
      <c r="F119" s="1">
        <v>0</v>
      </c>
      <c r="G119" s="2">
        <f t="shared" si="0"/>
        <v>65.42273999999999</v>
      </c>
      <c r="H119" s="2">
        <f t="shared" si="1"/>
        <v>0.42999999999994998</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45122062.059999995</v>
      </c>
      <c r="D120" s="1">
        <f>'PR-RAS'!E124</f>
        <v>43969504.509999998</v>
      </c>
      <c r="E120" s="1">
        <v>0</v>
      </c>
      <c r="F120" s="1">
        <v>0</v>
      </c>
      <c r="G120" s="2">
        <f t="shared" si="0"/>
        <v>15834267.458519997</v>
      </c>
      <c r="H120" s="2">
        <f t="shared" si="1"/>
        <v>0.54999999701976776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40379826.629999995</v>
      </c>
      <c r="D121" s="1">
        <f>'PR-RAS'!E125</f>
        <v>41278410.82</v>
      </c>
      <c r="E121" s="1">
        <v>0</v>
      </c>
      <c r="F121" s="1">
        <v>0</v>
      </c>
      <c r="G121" s="2">
        <f t="shared" si="0"/>
        <v>14752397.792399999</v>
      </c>
      <c r="H121" s="2">
        <f t="shared" si="1"/>
        <v>0.55000000447034836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3472282.44</v>
      </c>
      <c r="D122" s="1">
        <f>'PR-RAS'!E126</f>
        <v>5347997.58</v>
      </c>
      <c r="E122" s="1">
        <v>0</v>
      </c>
      <c r="F122" s="1">
        <v>0</v>
      </c>
      <c r="G122" s="2">
        <f t="shared" si="0"/>
        <v>1714361.5895999998</v>
      </c>
      <c r="H122" s="2">
        <f t="shared" si="1"/>
        <v>0.85999999986961484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36907544.189999998</v>
      </c>
      <c r="D123" s="1">
        <f>'PR-RAS'!E127</f>
        <v>35930413.240000002</v>
      </c>
      <c r="E123" s="1">
        <v>0</v>
      </c>
      <c r="F123" s="1">
        <v>0</v>
      </c>
      <c r="G123" s="2">
        <f t="shared" si="0"/>
        <v>13269741.22174</v>
      </c>
      <c r="H123" s="2">
        <f t="shared" si="1"/>
        <v>0.42999999970197678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4742235.43</v>
      </c>
      <c r="D124" s="1">
        <f>'PR-RAS'!E128</f>
        <v>2691093.69</v>
      </c>
      <c r="E124" s="1">
        <v>0</v>
      </c>
      <c r="F124" s="1">
        <v>0</v>
      </c>
      <c r="G124" s="2">
        <f t="shared" si="0"/>
        <v>1245304.0056299998</v>
      </c>
      <c r="H124" s="2">
        <f t="shared" si="1"/>
        <v>0.73999999975785613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2963555.22</v>
      </c>
      <c r="D125" s="1">
        <f>'PR-RAS'!E129</f>
        <v>1969523.82</v>
      </c>
      <c r="E125" s="1">
        <v>0</v>
      </c>
      <c r="F125" s="1">
        <v>0</v>
      </c>
      <c r="G125" s="2">
        <f t="shared" si="0"/>
        <v>855922.75464000006</v>
      </c>
      <c r="H125" s="2">
        <f t="shared" si="1"/>
        <v>0.40000000013969839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1778680.21</v>
      </c>
      <c r="D126" s="1">
        <f>'PR-RAS'!E130</f>
        <v>721569.87</v>
      </c>
      <c r="E126" s="1">
        <v>0</v>
      </c>
      <c r="F126" s="1">
        <v>0</v>
      </c>
      <c r="G126" s="2">
        <f t="shared" si="0"/>
        <v>402727.49375000002</v>
      </c>
      <c r="H126" s="2">
        <f t="shared" si="1"/>
        <v>0.33999999996740371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214778824.91</v>
      </c>
      <c r="D129" s="1">
        <f>'PR-RAS'!E133</f>
        <v>183322085.28</v>
      </c>
      <c r="E129" s="1">
        <v>0</v>
      </c>
      <c r="F129" s="1">
        <v>0</v>
      </c>
      <c r="G129" s="2">
        <f t="shared" si="0"/>
        <v>74422143.42016001</v>
      </c>
      <c r="H129" s="2">
        <f t="shared" si="1"/>
        <v>0.37000000476837158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214778824.91</v>
      </c>
      <c r="D134" s="1">
        <f>'PR-RAS'!E138</f>
        <v>183322085.28</v>
      </c>
      <c r="E134" s="1">
        <v>0</v>
      </c>
      <c r="F134" s="1">
        <v>0</v>
      </c>
      <c r="G134" s="2">
        <f t="shared" si="0"/>
        <v>77329258.397510007</v>
      </c>
      <c r="H134" s="2">
        <f t="shared" si="1"/>
        <v>0.37000000476837158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12569699.709999999</v>
      </c>
      <c r="D135" s="1">
        <f>'PR-RAS'!E139</f>
        <v>11307369.449999999</v>
      </c>
      <c r="E135" s="1">
        <v>0</v>
      </c>
      <c r="F135" s="1">
        <v>0</v>
      </c>
      <c r="G135" s="2">
        <f t="shared" si="0"/>
        <v>4714714.7737400001</v>
      </c>
      <c r="H135" s="2">
        <f t="shared" si="1"/>
        <v>0.74000000022351742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2424201.36</v>
      </c>
      <c r="D136" s="1">
        <f>'PR-RAS'!E140</f>
        <v>3201924.26</v>
      </c>
      <c r="E136" s="1">
        <v>0</v>
      </c>
      <c r="F136" s="1">
        <v>0</v>
      </c>
      <c r="G136" s="2">
        <f t="shared" si="0"/>
        <v>1191786.7338</v>
      </c>
      <c r="H136" s="2">
        <f t="shared" si="1"/>
        <v>0.61999999964609742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2424201.36</v>
      </c>
      <c r="D145" s="1">
        <f>'PR-RAS'!E149</f>
        <v>3201924.26</v>
      </c>
      <c r="E145" s="1">
        <v>0</v>
      </c>
      <c r="F145" s="1">
        <v>0</v>
      </c>
      <c r="G145" s="2">
        <f t="shared" si="0"/>
        <v>1271239.1827199997</v>
      </c>
      <c r="H145" s="2">
        <f t="shared" si="1"/>
        <v>0.61999999964609742</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10145498.35</v>
      </c>
      <c r="D146" s="1">
        <f>'PR-RAS'!E150</f>
        <v>8105445.1900000004</v>
      </c>
      <c r="E146" s="1">
        <v>0</v>
      </c>
      <c r="F146" s="1">
        <v>0</v>
      </c>
      <c r="G146" s="2">
        <f t="shared" si="0"/>
        <v>3821676.3658499997</v>
      </c>
      <c r="H146" s="2">
        <f t="shared" si="1"/>
        <v>0.5400000000372529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1773372056.6200001</v>
      </c>
      <c r="D147" s="1">
        <f>'PR-RAS'!E151</f>
        <v>2199051762.8000002</v>
      </c>
      <c r="E147" s="1">
        <v>0</v>
      </c>
      <c r="F147" s="1">
        <v>0</v>
      </c>
      <c r="G147" s="2">
        <f t="shared" si="0"/>
        <v>901035435.00411999</v>
      </c>
      <c r="H147" s="2">
        <f t="shared" si="1"/>
        <v>0.57999968528747559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813463525.18000007</v>
      </c>
      <c r="D148" s="1">
        <f>'PR-RAS'!E152</f>
        <v>963112246.63</v>
      </c>
      <c r="E148" s="1">
        <v>0</v>
      </c>
      <c r="F148" s="1">
        <v>0</v>
      </c>
      <c r="G148" s="2">
        <f t="shared" si="0"/>
        <v>402734138.71068001</v>
      </c>
      <c r="H148" s="2">
        <f t="shared" si="1"/>
        <v>0.55000007152557373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664067688.63000011</v>
      </c>
      <c r="D149" s="1">
        <f>'PR-RAS'!E153</f>
        <v>787423689.63999999</v>
      </c>
      <c r="E149" s="1">
        <v>0</v>
      </c>
      <c r="F149" s="1">
        <v>0</v>
      </c>
      <c r="G149" s="2">
        <f t="shared" si="0"/>
        <v>331359430.05067998</v>
      </c>
      <c r="H149" s="2">
        <f t="shared" si="1"/>
        <v>0.72999989986419678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636974639.32000005</v>
      </c>
      <c r="D150" s="1">
        <f>'PR-RAS'!E154</f>
        <v>767136992.92999995</v>
      </c>
      <c r="E150" s="1">
        <v>0</v>
      </c>
      <c r="F150" s="1">
        <v>0</v>
      </c>
      <c r="G150" s="2">
        <f t="shared" si="0"/>
        <v>323516045.15181994</v>
      </c>
      <c r="H150" s="2">
        <f t="shared" si="1"/>
        <v>0.3900001049041748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67753.850000000006</v>
      </c>
      <c r="D151" s="1">
        <f>'PR-RAS'!E155</f>
        <v>158117.97</v>
      </c>
      <c r="E151" s="1">
        <v>0</v>
      </c>
      <c r="F151" s="1">
        <v>0</v>
      </c>
      <c r="G151" s="2">
        <f t="shared" si="0"/>
        <v>57598.468500000003</v>
      </c>
      <c r="H151" s="2">
        <f t="shared" si="1"/>
        <v>0.17999999999301508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14188266.140000001</v>
      </c>
      <c r="D152" s="1">
        <f>'PR-RAS'!E156</f>
        <v>13157456.27</v>
      </c>
      <c r="E152" s="1">
        <v>0</v>
      </c>
      <c r="F152" s="1">
        <v>0</v>
      </c>
      <c r="G152" s="2">
        <f t="shared" si="0"/>
        <v>6115979.98068</v>
      </c>
      <c r="H152" s="2">
        <f t="shared" si="1"/>
        <v>0.41000000014901161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12837029.32</v>
      </c>
      <c r="D153" s="1">
        <f>'PR-RAS'!E157</f>
        <v>6971122.4699999997</v>
      </c>
      <c r="E153" s="1">
        <v>0</v>
      </c>
      <c r="F153" s="1">
        <v>0</v>
      </c>
      <c r="G153" s="2">
        <f t="shared" si="0"/>
        <v>4070449.6875199997</v>
      </c>
      <c r="H153" s="2">
        <f t="shared" si="1"/>
        <v>0.7900000000372529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43630908.299999997</v>
      </c>
      <c r="D154" s="1">
        <f>'PR-RAS'!E158</f>
        <v>50034139.969999999</v>
      </c>
      <c r="E154" s="1">
        <v>0</v>
      </c>
      <c r="F154" s="1">
        <v>0</v>
      </c>
      <c r="G154" s="2">
        <f t="shared" si="0"/>
        <v>21985975.800720003</v>
      </c>
      <c r="H154" s="2">
        <f t="shared" si="1"/>
        <v>0.32999999821186066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105764928.25</v>
      </c>
      <c r="D155" s="1">
        <f>'PR-RAS'!E159</f>
        <v>125654417.02</v>
      </c>
      <c r="E155" s="1">
        <v>0</v>
      </c>
      <c r="F155" s="1">
        <v>0</v>
      </c>
      <c r="G155" s="2">
        <f t="shared" si="0"/>
        <v>54989359.392659992</v>
      </c>
      <c r="H155" s="2">
        <f t="shared" si="1"/>
        <v>0.26999999582767487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617424.02</v>
      </c>
      <c r="D156" s="1">
        <f>'PR-RAS'!E160</f>
        <v>766143.96</v>
      </c>
      <c r="E156" s="1">
        <v>0</v>
      </c>
      <c r="F156" s="1">
        <v>0</v>
      </c>
      <c r="G156" s="2">
        <f t="shared" si="0"/>
        <v>333205.35070000001</v>
      </c>
      <c r="H156" s="2">
        <f t="shared" si="1"/>
        <v>6.0000000055879354E-2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105109688.44</v>
      </c>
      <c r="D157" s="1">
        <f>'PR-RAS'!E161</f>
        <v>124718954.5</v>
      </c>
      <c r="E157" s="1">
        <v>0</v>
      </c>
      <c r="F157" s="1">
        <v>0</v>
      </c>
      <c r="G157" s="2">
        <f t="shared" si="0"/>
        <v>55309425.20064</v>
      </c>
      <c r="H157" s="2">
        <f t="shared" si="1"/>
        <v>0.93999999761581421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37815.79</v>
      </c>
      <c r="D158" s="1">
        <f>'PR-RAS'!E162</f>
        <v>169318.56</v>
      </c>
      <c r="E158" s="1">
        <v>0</v>
      </c>
      <c r="F158" s="1">
        <v>0</v>
      </c>
      <c r="G158" s="2">
        <f t="shared" si="0"/>
        <v>59103.106869999996</v>
      </c>
      <c r="H158" s="2">
        <f t="shared" si="1"/>
        <v>0.65000000000145519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551843109.63999999</v>
      </c>
      <c r="D159" s="1">
        <f>'PR-RAS'!E163</f>
        <v>529468595.89999998</v>
      </c>
      <c r="E159" s="1">
        <v>0</v>
      </c>
      <c r="F159" s="1">
        <v>0</v>
      </c>
      <c r="G159" s="2">
        <f t="shared" si="0"/>
        <v>254503287.62752002</v>
      </c>
      <c r="H159" s="2">
        <f t="shared" si="1"/>
        <v>0.46000003814697266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25487237.629999995</v>
      </c>
      <c r="D160" s="1">
        <f>'PR-RAS'!E164</f>
        <v>25283613</v>
      </c>
      <c r="E160" s="1">
        <v>0</v>
      </c>
      <c r="F160" s="1">
        <v>0</v>
      </c>
      <c r="G160" s="2">
        <f t="shared" si="0"/>
        <v>12092659.71717</v>
      </c>
      <c r="H160" s="2">
        <f t="shared" si="1"/>
        <v>0.37000000476837158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4433840.5599999996</v>
      </c>
      <c r="D161" s="1">
        <f>'PR-RAS'!E165</f>
        <v>4764417.5999999996</v>
      </c>
      <c r="E161" s="1">
        <v>0</v>
      </c>
      <c r="F161" s="1">
        <v>0</v>
      </c>
      <c r="G161" s="2">
        <f t="shared" si="0"/>
        <v>2234028.1215999997</v>
      </c>
      <c r="H161" s="2">
        <f t="shared" si="1"/>
        <v>0.84000000078231096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18633794.77</v>
      </c>
      <c r="D162" s="1">
        <f>'PR-RAS'!E166</f>
        <v>17820314.25</v>
      </c>
      <c r="E162" s="1">
        <v>0</v>
      </c>
      <c r="F162" s="1">
        <v>0</v>
      </c>
      <c r="G162" s="2">
        <f t="shared" si="0"/>
        <v>8738182.1464699991</v>
      </c>
      <c r="H162" s="2">
        <f t="shared" si="1"/>
        <v>0.48000000044703484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2284878.81</v>
      </c>
      <c r="D163" s="1">
        <f>'PR-RAS'!E167</f>
        <v>2508936.4</v>
      </c>
      <c r="E163" s="1">
        <v>0</v>
      </c>
      <c r="F163" s="1">
        <v>0</v>
      </c>
      <c r="G163" s="2">
        <f t="shared" si="0"/>
        <v>1183045.76082</v>
      </c>
      <c r="H163" s="2">
        <f t="shared" si="1"/>
        <v>0.58999999985098839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134723.49</v>
      </c>
      <c r="D164" s="1">
        <f>'PR-RAS'!E168</f>
        <v>189944.75</v>
      </c>
      <c r="E164" s="1">
        <v>0</v>
      </c>
      <c r="F164" s="1">
        <v>0</v>
      </c>
      <c r="G164" s="2">
        <f t="shared" si="0"/>
        <v>83881.917369999996</v>
      </c>
      <c r="H164" s="2">
        <f t="shared" si="1"/>
        <v>0.73999999999068677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139906523.19999999</v>
      </c>
      <c r="D165" s="1">
        <f>'PR-RAS'!E169</f>
        <v>116915329.14999999</v>
      </c>
      <c r="E165" s="1">
        <v>0</v>
      </c>
      <c r="F165" s="1">
        <v>0</v>
      </c>
      <c r="G165" s="2">
        <f t="shared" si="0"/>
        <v>61292897.766000003</v>
      </c>
      <c r="H165" s="2">
        <f t="shared" si="1"/>
        <v>0.34999997913837433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11570518.800000001</v>
      </c>
      <c r="D166" s="1">
        <f>'PR-RAS'!E170</f>
        <v>10946869.66</v>
      </c>
      <c r="E166" s="1">
        <v>0</v>
      </c>
      <c r="F166" s="1">
        <v>0</v>
      </c>
      <c r="G166" s="2">
        <f t="shared" si="0"/>
        <v>5521602.5898000002</v>
      </c>
      <c r="H166" s="2">
        <f t="shared" si="1"/>
        <v>0.53999999910593033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78254332.799999997</v>
      </c>
      <c r="D167" s="1">
        <f>'PR-RAS'!E171</f>
        <v>57904892.530000001</v>
      </c>
      <c r="E167" s="1">
        <v>0</v>
      </c>
      <c r="F167" s="1">
        <v>0</v>
      </c>
      <c r="G167" s="2">
        <f t="shared" si="0"/>
        <v>32214643.564760003</v>
      </c>
      <c r="H167" s="2">
        <f t="shared" si="1"/>
        <v>0.67000000178813934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42136661.530000001</v>
      </c>
      <c r="D168" s="1">
        <f>'PR-RAS'!E172</f>
        <v>39424876.030000001</v>
      </c>
      <c r="E168" s="1">
        <v>0</v>
      </c>
      <c r="F168" s="1">
        <v>0</v>
      </c>
      <c r="G168" s="2">
        <f t="shared" si="0"/>
        <v>20204731.069530003</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3580047.98</v>
      </c>
      <c r="D169" s="1">
        <f>'PR-RAS'!E173</f>
        <v>3604564.32</v>
      </c>
      <c r="E169" s="1">
        <v>0</v>
      </c>
      <c r="F169" s="1">
        <v>0</v>
      </c>
      <c r="G169" s="2">
        <f t="shared" si="0"/>
        <v>1812581.6721600001</v>
      </c>
      <c r="H169" s="2">
        <f t="shared" si="1"/>
        <v>0.33999999985098839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3056647.04</v>
      </c>
      <c r="D170" s="1">
        <f>'PR-RAS'!E174</f>
        <v>3616335.02</v>
      </c>
      <c r="E170" s="1">
        <v>0</v>
      </c>
      <c r="F170" s="1">
        <v>0</v>
      </c>
      <c r="G170" s="2">
        <f t="shared" si="0"/>
        <v>1738894.5865200001</v>
      </c>
      <c r="H170" s="2">
        <f t="shared" si="1"/>
        <v>6.0000000055879354E-2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1308315.05</v>
      </c>
      <c r="D172" s="1">
        <f>'PR-RAS'!E176</f>
        <v>1417791.59</v>
      </c>
      <c r="E172" s="1">
        <v>0</v>
      </c>
      <c r="F172" s="1">
        <v>0</v>
      </c>
      <c r="G172" s="2">
        <f t="shared" si="0"/>
        <v>708606.59733000014</v>
      </c>
      <c r="H172" s="2">
        <f t="shared" si="1"/>
        <v>0.4599999999627471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369207858.33000004</v>
      </c>
      <c r="D173" s="1">
        <f>'PR-RAS'!E177</f>
        <v>365057968.06</v>
      </c>
      <c r="E173" s="1">
        <v>0</v>
      </c>
      <c r="F173" s="1">
        <v>0</v>
      </c>
      <c r="G173" s="2">
        <f t="shared" si="0"/>
        <v>189083692.64539999</v>
      </c>
      <c r="H173" s="2">
        <f t="shared" si="1"/>
        <v>0.39000004529953003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6764349.7300000004</v>
      </c>
      <c r="D174" s="1">
        <f>'PR-RAS'!E178</f>
        <v>7097585.3200000003</v>
      </c>
      <c r="E174" s="1">
        <v>0</v>
      </c>
      <c r="F174" s="1">
        <v>0</v>
      </c>
      <c r="G174" s="2">
        <f t="shared" si="0"/>
        <v>3625997.0240099998</v>
      </c>
      <c r="H174" s="2">
        <f t="shared" si="1"/>
        <v>0.58999999985098839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199658614.46000001</v>
      </c>
      <c r="D175" s="1">
        <f>'PR-RAS'!E179</f>
        <v>212631661</v>
      </c>
      <c r="E175" s="1">
        <v>0</v>
      </c>
      <c r="F175" s="1">
        <v>0</v>
      </c>
      <c r="G175" s="2">
        <f t="shared" si="0"/>
        <v>108736416.94404</v>
      </c>
      <c r="H175" s="2">
        <f t="shared" si="1"/>
        <v>0.46000000834465027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3062646.61</v>
      </c>
      <c r="D176" s="1">
        <f>'PR-RAS'!E180</f>
        <v>3326812.34</v>
      </c>
      <c r="E176" s="1">
        <v>0</v>
      </c>
      <c r="F176" s="1">
        <v>0</v>
      </c>
      <c r="G176" s="2">
        <f t="shared" si="0"/>
        <v>1700347.4757499998</v>
      </c>
      <c r="H176" s="2">
        <f t="shared" si="1"/>
        <v>0.72999999998137355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20581848.23</v>
      </c>
      <c r="D177" s="1">
        <f>'PR-RAS'!E181</f>
        <v>23765315.34</v>
      </c>
      <c r="E177" s="1">
        <v>0</v>
      </c>
      <c r="F177" s="1">
        <v>0</v>
      </c>
      <c r="G177" s="2">
        <f t="shared" si="0"/>
        <v>11987796.288159998</v>
      </c>
      <c r="H177" s="2">
        <f t="shared" si="1"/>
        <v>0.57000000029802322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66440975.460000001</v>
      </c>
      <c r="D178" s="1">
        <f>'PR-RAS'!E182</f>
        <v>35899129.479999997</v>
      </c>
      <c r="E178" s="1">
        <v>0</v>
      </c>
      <c r="F178" s="1">
        <v>0</v>
      </c>
      <c r="G178" s="2">
        <f t="shared" si="0"/>
        <v>24468344.492339995</v>
      </c>
      <c r="H178" s="2">
        <f t="shared" si="1"/>
        <v>0.93999999761581421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5190479.05</v>
      </c>
      <c r="D179" s="1">
        <f>'PR-RAS'!E183</f>
        <v>4963578.95</v>
      </c>
      <c r="E179" s="1">
        <v>0</v>
      </c>
      <c r="F179" s="1">
        <v>0</v>
      </c>
      <c r="G179" s="2">
        <f t="shared" si="0"/>
        <v>2690939.3770999997</v>
      </c>
      <c r="H179" s="2">
        <f t="shared" si="1"/>
        <v>9.999999962747097E-2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23807785.59</v>
      </c>
      <c r="D180" s="1">
        <f>'PR-RAS'!E184</f>
        <v>26031742.940000001</v>
      </c>
      <c r="E180" s="1">
        <v>0</v>
      </c>
      <c r="F180" s="1">
        <v>0</v>
      </c>
      <c r="G180" s="2">
        <f t="shared" si="0"/>
        <v>13580957.59313</v>
      </c>
      <c r="H180" s="2">
        <f t="shared" si="1"/>
        <v>0.4699999988079071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9682339.7200000007</v>
      </c>
      <c r="D181" s="1">
        <f>'PR-RAS'!E185</f>
        <v>10815245.92</v>
      </c>
      <c r="E181" s="1">
        <v>0</v>
      </c>
      <c r="F181" s="1">
        <v>0</v>
      </c>
      <c r="G181" s="2">
        <f t="shared" si="0"/>
        <v>5636309.6808000002</v>
      </c>
      <c r="H181" s="2">
        <f t="shared" si="1"/>
        <v>0.35999999940395355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34018819.479999997</v>
      </c>
      <c r="D182" s="1">
        <f>'PR-RAS'!E186</f>
        <v>40526896.770000003</v>
      </c>
      <c r="E182" s="1">
        <v>0</v>
      </c>
      <c r="F182" s="1">
        <v>0</v>
      </c>
      <c r="G182" s="2">
        <f t="shared" si="0"/>
        <v>20828142.95662</v>
      </c>
      <c r="H182" s="2">
        <f t="shared" si="1"/>
        <v>0.70999999344348907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1003509.78</v>
      </c>
      <c r="D183" s="1">
        <f>'PR-RAS'!E187</f>
        <v>910454.76</v>
      </c>
      <c r="E183" s="1">
        <v>0</v>
      </c>
      <c r="F183" s="1">
        <v>0</v>
      </c>
      <c r="G183" s="2">
        <f t="shared" si="0"/>
        <v>514044.31259999995</v>
      </c>
      <c r="H183" s="2">
        <f t="shared" si="1"/>
        <v>0.4599999999627471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16237980.700000001</v>
      </c>
      <c r="D184" s="1">
        <f>'PR-RAS'!E188</f>
        <v>21301230.93</v>
      </c>
      <c r="E184" s="1">
        <v>0</v>
      </c>
      <c r="F184" s="1">
        <v>0</v>
      </c>
      <c r="G184" s="2">
        <f t="shared" si="0"/>
        <v>10767800.98848</v>
      </c>
      <c r="H184" s="2">
        <f t="shared" si="1"/>
        <v>0.36999999918043613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4732441.1100000003</v>
      </c>
      <c r="D185" s="1">
        <f>'PR-RAS'!E189</f>
        <v>4833690.7699999996</v>
      </c>
      <c r="E185" s="1">
        <v>0</v>
      </c>
      <c r="F185" s="1">
        <v>0</v>
      </c>
      <c r="G185" s="2">
        <f t="shared" si="0"/>
        <v>2649567.3675999995</v>
      </c>
      <c r="H185" s="2">
        <f t="shared" si="1"/>
        <v>0.34000000078231096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1958426.26</v>
      </c>
      <c r="D186" s="1">
        <f>'PR-RAS'!E190</f>
        <v>3227906.4</v>
      </c>
      <c r="E186" s="1">
        <v>0</v>
      </c>
      <c r="F186" s="1">
        <v>0</v>
      </c>
      <c r="G186" s="2">
        <f t="shared" si="0"/>
        <v>1556634.2261000001</v>
      </c>
      <c r="H186" s="2">
        <f t="shared" si="1"/>
        <v>0.65999999991618097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941772.77</v>
      </c>
      <c r="D187" s="1">
        <f>'PR-RAS'!E191</f>
        <v>1139189.01</v>
      </c>
      <c r="E187" s="1">
        <v>0</v>
      </c>
      <c r="F187" s="1">
        <v>0</v>
      </c>
      <c r="G187" s="2">
        <f t="shared" si="0"/>
        <v>598948.04694000003</v>
      </c>
      <c r="H187" s="2">
        <f t="shared" si="1"/>
        <v>0.23999999999068677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372383.24</v>
      </c>
      <c r="D188" s="1">
        <f>'PR-RAS'!E192</f>
        <v>420221.2</v>
      </c>
      <c r="E188" s="1">
        <v>0</v>
      </c>
      <c r="F188" s="1">
        <v>0</v>
      </c>
      <c r="G188" s="2">
        <f t="shared" si="0"/>
        <v>226798.39468000003</v>
      </c>
      <c r="H188" s="2">
        <f t="shared" si="1"/>
        <v>0.44000000000232831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1357401.84</v>
      </c>
      <c r="D189" s="1">
        <f>'PR-RAS'!E193</f>
        <v>2114478.16</v>
      </c>
      <c r="E189" s="1">
        <v>0</v>
      </c>
      <c r="F189" s="1">
        <v>0</v>
      </c>
      <c r="G189" s="2">
        <f t="shared" si="0"/>
        <v>1050235.3340799999</v>
      </c>
      <c r="H189" s="2">
        <f t="shared" si="1"/>
        <v>0.32000000006519258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1187934.31</v>
      </c>
      <c r="D190" s="1">
        <f>'PR-RAS'!E194</f>
        <v>1169997.8600000001</v>
      </c>
      <c r="E190" s="1">
        <v>0</v>
      </c>
      <c r="F190" s="1">
        <v>0</v>
      </c>
      <c r="G190" s="2">
        <f t="shared" si="0"/>
        <v>666778.77567</v>
      </c>
      <c r="H190" s="2">
        <f t="shared" si="1"/>
        <v>0.44999999995343387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5687621.1699999999</v>
      </c>
      <c r="D191" s="1">
        <f>'PR-RAS'!E195</f>
        <v>8395747.5299999993</v>
      </c>
      <c r="E191" s="1">
        <v>0</v>
      </c>
      <c r="F191" s="1">
        <v>0</v>
      </c>
      <c r="G191" s="2">
        <f t="shared" si="0"/>
        <v>4271032.0836999994</v>
      </c>
      <c r="H191" s="2">
        <f t="shared" si="1"/>
        <v>0.64000000059604645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9586901.4800000004</v>
      </c>
      <c r="D192" s="1">
        <f>'PR-RAS'!E196</f>
        <v>10777031.809999999</v>
      </c>
      <c r="E192" s="1">
        <v>0</v>
      </c>
      <c r="F192" s="1">
        <v>0</v>
      </c>
      <c r="G192" s="2">
        <f t="shared" si="0"/>
        <v>5947924.3340999996</v>
      </c>
      <c r="H192" s="2">
        <f t="shared" si="1"/>
        <v>0.67000000178813934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5675995.9299999997</v>
      </c>
      <c r="D198" s="1">
        <f>'PR-RAS'!E202</f>
        <v>5512602.2299999995</v>
      </c>
      <c r="E198" s="1">
        <v>0</v>
      </c>
      <c r="F198" s="1">
        <v>0</v>
      </c>
      <c r="G198" s="2">
        <f t="shared" si="0"/>
        <v>3290136.4768300001</v>
      </c>
      <c r="H198" s="2">
        <f t="shared" si="1"/>
        <v>0.29999999981373549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804558.34</v>
      </c>
      <c r="D199" s="1">
        <f>'PR-RAS'!E203</f>
        <v>0</v>
      </c>
      <c r="E199" s="1">
        <v>0</v>
      </c>
      <c r="F199" s="1">
        <v>0</v>
      </c>
      <c r="G199" s="2">
        <f t="shared" si="0"/>
        <v>159302.55132</v>
      </c>
      <c r="H199" s="2">
        <f t="shared" si="1"/>
        <v>0.33999999996740371</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2897.51</v>
      </c>
      <c r="D200" s="1">
        <f>'PR-RAS'!E204</f>
        <v>0</v>
      </c>
      <c r="E200" s="1">
        <v>0</v>
      </c>
      <c r="F200" s="1">
        <v>0</v>
      </c>
      <c r="G200" s="2">
        <f t="shared" si="0"/>
        <v>576.60449000000006</v>
      </c>
      <c r="H200" s="2">
        <f t="shared" si="1"/>
        <v>0.48999999999978172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4867245.25</v>
      </c>
      <c r="D201" s="1">
        <f>'PR-RAS'!E205</f>
        <v>5493281.75</v>
      </c>
      <c r="E201" s="1">
        <v>0</v>
      </c>
      <c r="F201" s="1">
        <v>0</v>
      </c>
      <c r="G201" s="2">
        <f t="shared" si="0"/>
        <v>3170761.75</v>
      </c>
      <c r="H201" s="2">
        <f t="shared" si="1"/>
        <v>0.5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42.62</v>
      </c>
      <c r="D202" s="1">
        <f>'PR-RAS'!E206</f>
        <v>0</v>
      </c>
      <c r="E202" s="1">
        <v>0</v>
      </c>
      <c r="F202" s="1">
        <v>0</v>
      </c>
      <c r="G202" s="2">
        <f t="shared" si="0"/>
        <v>8.5666200000000003</v>
      </c>
      <c r="H202" s="2">
        <f t="shared" si="1"/>
        <v>0.38000000000000256</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18134.59</v>
      </c>
      <c r="E203" s="1">
        <v>0</v>
      </c>
      <c r="F203" s="1">
        <v>0</v>
      </c>
      <c r="G203" s="2">
        <f t="shared" si="0"/>
        <v>7326.3743600000007</v>
      </c>
      <c r="H203" s="2">
        <f t="shared" si="1"/>
        <v>0.40999999999985448</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1252.21</v>
      </c>
      <c r="D204" s="1">
        <f>'PR-RAS'!E208</f>
        <v>1185.8900000000001</v>
      </c>
      <c r="E204" s="1">
        <v>0</v>
      </c>
      <c r="F204" s="1">
        <v>0</v>
      </c>
      <c r="G204" s="2">
        <f t="shared" si="0"/>
        <v>735.66997000000015</v>
      </c>
      <c r="H204" s="2">
        <f t="shared" si="1"/>
        <v>0.31999999999993634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3910905.55</v>
      </c>
      <c r="D206" s="1">
        <f>'PR-RAS'!E210</f>
        <v>5264429.5799999991</v>
      </c>
      <c r="E206" s="1">
        <v>0</v>
      </c>
      <c r="F206" s="1">
        <v>0</v>
      </c>
      <c r="G206" s="2">
        <f t="shared" si="0"/>
        <v>2960151.7655499992</v>
      </c>
      <c r="H206" s="2">
        <f t="shared" si="1"/>
        <v>0.87000000104308128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1181316.18</v>
      </c>
      <c r="D207" s="1">
        <f>'PR-RAS'!E211</f>
        <v>1262217.26</v>
      </c>
      <c r="E207" s="1">
        <v>0</v>
      </c>
      <c r="F207" s="1">
        <v>0</v>
      </c>
      <c r="G207" s="2">
        <f t="shared" si="0"/>
        <v>763384.64419999998</v>
      </c>
      <c r="H207" s="2">
        <f t="shared" si="1"/>
        <v>0.43999999994412065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12415.74</v>
      </c>
      <c r="D208" s="1">
        <f>'PR-RAS'!E212</f>
        <v>4132.49</v>
      </c>
      <c r="E208" s="1">
        <v>0</v>
      </c>
      <c r="F208" s="1">
        <v>0</v>
      </c>
      <c r="G208" s="2">
        <f t="shared" si="0"/>
        <v>4280.9090400000005</v>
      </c>
      <c r="H208" s="2">
        <f t="shared" si="1"/>
        <v>0.75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2574575.38</v>
      </c>
      <c r="D209" s="1">
        <f>'PR-RAS'!E213</f>
        <v>3803590.27</v>
      </c>
      <c r="E209" s="1">
        <v>0</v>
      </c>
      <c r="F209" s="1">
        <v>0</v>
      </c>
      <c r="G209" s="2">
        <f t="shared" si="0"/>
        <v>2117805.2313600001</v>
      </c>
      <c r="H209" s="2">
        <f t="shared" si="1"/>
        <v>0.64999999990686774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142598.25</v>
      </c>
      <c r="D210" s="1">
        <f>'PR-RAS'!E214</f>
        <v>194489.56</v>
      </c>
      <c r="E210" s="1">
        <v>0</v>
      </c>
      <c r="F210" s="1">
        <v>0</v>
      </c>
      <c r="G210" s="2">
        <f t="shared" si="0"/>
        <v>111099.67032999999</v>
      </c>
      <c r="H210" s="2">
        <f t="shared" si="1"/>
        <v>0.69000000000232831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151754585.06999999</v>
      </c>
      <c r="D211" s="1">
        <f>'PR-RAS'!E215</f>
        <v>218792592.51999998</v>
      </c>
      <c r="E211" s="1">
        <v>0</v>
      </c>
      <c r="F211" s="1">
        <v>0</v>
      </c>
      <c r="G211" s="2">
        <f t="shared" si="0"/>
        <v>123761351.72309998</v>
      </c>
      <c r="H211" s="2">
        <f t="shared" si="1"/>
        <v>0.55000001192092896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148123588.90000001</v>
      </c>
      <c r="D212" s="1">
        <f>'PR-RAS'!E216</f>
        <v>212260113.19</v>
      </c>
      <c r="E212" s="1">
        <v>0</v>
      </c>
      <c r="F212" s="1">
        <v>0</v>
      </c>
      <c r="G212" s="2">
        <f t="shared" si="0"/>
        <v>120827845.02407999</v>
      </c>
      <c r="H212" s="2">
        <f t="shared" si="1"/>
        <v>0.28999999165534973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148123588.90000001</v>
      </c>
      <c r="D214" s="1">
        <f>'PR-RAS'!E218</f>
        <v>212260113.19</v>
      </c>
      <c r="E214" s="1">
        <v>0</v>
      </c>
      <c r="F214" s="1">
        <v>0</v>
      </c>
      <c r="G214" s="2">
        <f t="shared" si="0"/>
        <v>121973132.65463999</v>
      </c>
      <c r="H214" s="2">
        <f t="shared" si="1"/>
        <v>0.28999999165534973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3021794.7199999997</v>
      </c>
      <c r="D215" s="1">
        <f>'PR-RAS'!E219</f>
        <v>5728357.7000000002</v>
      </c>
      <c r="E215" s="1">
        <v>0</v>
      </c>
      <c r="F215" s="1">
        <v>0</v>
      </c>
      <c r="G215" s="2">
        <f t="shared" si="0"/>
        <v>3098401.1656800001</v>
      </c>
      <c r="H215" s="2">
        <f t="shared" si="1"/>
        <v>0.58000000007450581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694686.63</v>
      </c>
      <c r="D217" s="1">
        <f>'PR-RAS'!E221</f>
        <v>1982016.7</v>
      </c>
      <c r="E217" s="1">
        <v>0</v>
      </c>
      <c r="F217" s="1">
        <v>0</v>
      </c>
      <c r="G217" s="2">
        <f t="shared" si="0"/>
        <v>1006283.52648</v>
      </c>
      <c r="H217" s="2">
        <f t="shared" si="1"/>
        <v>0.67000000004190952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2327108.09</v>
      </c>
      <c r="D218" s="1">
        <f>'PR-RAS'!E222</f>
        <v>3746341</v>
      </c>
      <c r="E218" s="1">
        <v>0</v>
      </c>
      <c r="F218" s="1">
        <v>0</v>
      </c>
      <c r="G218" s="2">
        <f t="shared" si="0"/>
        <v>2130894.4495299999</v>
      </c>
      <c r="H218" s="2">
        <f t="shared" si="1"/>
        <v>8.9999999850988388E-2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609201.44999999995</v>
      </c>
      <c r="D219" s="1">
        <f>'PR-RAS'!E223</f>
        <v>804121.63</v>
      </c>
      <c r="E219" s="1">
        <v>0</v>
      </c>
      <c r="F219" s="1">
        <v>0</v>
      </c>
      <c r="G219" s="2">
        <f t="shared" si="0"/>
        <v>483402.94678</v>
      </c>
      <c r="H219" s="2">
        <f t="shared" si="1"/>
        <v>0.81999999994877726</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27305141.73</v>
      </c>
      <c r="D220" s="1">
        <f>'PR-RAS'!E224</f>
        <v>34357645.659999996</v>
      </c>
      <c r="E220" s="1">
        <v>0</v>
      </c>
      <c r="F220" s="1">
        <v>0</v>
      </c>
      <c r="G220" s="2">
        <f t="shared" si="0"/>
        <v>21028474.837949999</v>
      </c>
      <c r="H220" s="2">
        <f t="shared" si="1"/>
        <v>0.61000000312924385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180199.88</v>
      </c>
      <c r="D221" s="1">
        <f>'PR-RAS'!E225</f>
        <v>79162.37</v>
      </c>
      <c r="E221" s="1">
        <v>0</v>
      </c>
      <c r="F221" s="1">
        <v>0</v>
      </c>
      <c r="G221" s="2">
        <f t="shared" si="0"/>
        <v>74475.416400000002</v>
      </c>
      <c r="H221" s="2">
        <f t="shared" si="1"/>
        <v>0.48999999999068677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180199.88</v>
      </c>
      <c r="D222" s="1">
        <f>'PR-RAS'!E226</f>
        <v>79162.37</v>
      </c>
      <c r="E222" s="1">
        <v>0</v>
      </c>
      <c r="F222" s="1">
        <v>0</v>
      </c>
      <c r="G222" s="2">
        <f t="shared" si="0"/>
        <v>74813.941019999998</v>
      </c>
      <c r="H222" s="2">
        <f t="shared" si="1"/>
        <v>0.48999999999068677</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61000</v>
      </c>
      <c r="D224" s="1">
        <f>'PR-RAS'!E228</f>
        <v>103000</v>
      </c>
      <c r="E224" s="1">
        <v>0</v>
      </c>
      <c r="F224" s="1">
        <v>0</v>
      </c>
      <c r="G224" s="2">
        <f t="shared" si="0"/>
        <v>59541</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61000</v>
      </c>
      <c r="D225" s="1">
        <f>'PR-RAS'!E229</f>
        <v>103000</v>
      </c>
      <c r="E225" s="1">
        <v>0</v>
      </c>
      <c r="F225" s="1">
        <v>0</v>
      </c>
      <c r="G225" s="2">
        <f t="shared" si="0"/>
        <v>59808</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15446473.560000001</v>
      </c>
      <c r="D227" s="1">
        <f>'PR-RAS'!E231</f>
        <v>22069145.440000001</v>
      </c>
      <c r="E227" s="1">
        <v>0</v>
      </c>
      <c r="F227" s="1">
        <v>0</v>
      </c>
      <c r="G227" s="2">
        <f t="shared" si="0"/>
        <v>13466156.763440002</v>
      </c>
      <c r="H227" s="2">
        <f t="shared" si="1"/>
        <v>0.88000000081956387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15446473.560000001</v>
      </c>
      <c r="D228" s="1">
        <f>'PR-RAS'!E232</f>
        <v>21923559.09</v>
      </c>
      <c r="E228" s="1">
        <v>0</v>
      </c>
      <c r="F228" s="1">
        <v>0</v>
      </c>
      <c r="G228" s="2">
        <f t="shared" si="0"/>
        <v>13459645.32498</v>
      </c>
      <c r="H228" s="2">
        <f t="shared" si="1"/>
        <v>0.52999999932944775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145586.35</v>
      </c>
      <c r="E229" s="1">
        <v>0</v>
      </c>
      <c r="F229" s="1">
        <v>0</v>
      </c>
      <c r="G229" s="2">
        <f t="shared" si="0"/>
        <v>66387.375599999999</v>
      </c>
      <c r="H229" s="2">
        <f t="shared" si="1"/>
        <v>0.35000000000582077</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8724704.8200000003</v>
      </c>
      <c r="D232" s="1">
        <f>'PR-RAS'!E236</f>
        <v>11878344.52</v>
      </c>
      <c r="E232" s="1">
        <v>0</v>
      </c>
      <c r="F232" s="1">
        <v>0</v>
      </c>
      <c r="G232" s="2">
        <f t="shared" si="0"/>
        <v>7503201.98166</v>
      </c>
      <c r="H232" s="2">
        <f t="shared" si="1"/>
        <v>0.66000000014901161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8724704.8200000003</v>
      </c>
      <c r="D233" s="1">
        <f>'PR-RAS'!E237</f>
        <v>11878344.52</v>
      </c>
      <c r="E233" s="1">
        <v>0</v>
      </c>
      <c r="F233" s="1">
        <v>0</v>
      </c>
      <c r="G233" s="2">
        <f t="shared" si="0"/>
        <v>7535683.3755200002</v>
      </c>
      <c r="H233" s="2">
        <f t="shared" si="1"/>
        <v>0.66000000014901161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2892763.4699999997</v>
      </c>
      <c r="D240" s="1">
        <f>'PR-RAS'!E244</f>
        <v>227993.33</v>
      </c>
      <c r="E240" s="1">
        <v>0</v>
      </c>
      <c r="F240" s="1">
        <v>0</v>
      </c>
      <c r="G240" s="2">
        <f t="shared" si="0"/>
        <v>800351.28106999991</v>
      </c>
      <c r="H240" s="2">
        <f t="shared" si="1"/>
        <v>0.79999999972642399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451772.28</v>
      </c>
      <c r="D241" s="1">
        <f>'PR-RAS'!E245</f>
        <v>227993.33</v>
      </c>
      <c r="E241" s="1">
        <v>0</v>
      </c>
      <c r="F241" s="1">
        <v>0</v>
      </c>
      <c r="G241" s="2">
        <f t="shared" si="0"/>
        <v>217862.14559999999</v>
      </c>
      <c r="H241" s="2">
        <f t="shared" si="1"/>
        <v>0.61000000001513399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2440991.19</v>
      </c>
      <c r="D242" s="1">
        <f>'PR-RAS'!E246</f>
        <v>0</v>
      </c>
      <c r="E242" s="1">
        <v>0</v>
      </c>
      <c r="F242" s="1">
        <v>0</v>
      </c>
      <c r="G242" s="2">
        <f t="shared" si="0"/>
        <v>588278.87679000001</v>
      </c>
      <c r="H242" s="2">
        <f t="shared" si="1"/>
        <v>0.18999999994412065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96151781.190000013</v>
      </c>
      <c r="D248" s="1">
        <f>'PR-RAS'!E252</f>
        <v>75829303.200000003</v>
      </c>
      <c r="E248" s="1">
        <v>0</v>
      </c>
      <c r="F248" s="1">
        <v>0</v>
      </c>
      <c r="G248" s="2">
        <f t="shared" si="0"/>
        <v>61209165.734730005</v>
      </c>
      <c r="H248" s="2">
        <f t="shared" si="1"/>
        <v>0.39000001549720764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96151781.190000013</v>
      </c>
      <c r="D255" s="1">
        <f>'PR-RAS'!E259</f>
        <v>75829303.200000003</v>
      </c>
      <c r="E255" s="1">
        <v>0</v>
      </c>
      <c r="F255" s="1">
        <v>0</v>
      </c>
      <c r="G255" s="2">
        <f t="shared" si="0"/>
        <v>62943838.44786001</v>
      </c>
      <c r="H255" s="2">
        <f t="shared" si="1"/>
        <v>0.39000001549720764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73325361.680000007</v>
      </c>
      <c r="D256" s="1">
        <f>'PR-RAS'!E260</f>
        <v>41635679.130000003</v>
      </c>
      <c r="E256" s="1">
        <v>0</v>
      </c>
      <c r="F256" s="1">
        <v>0</v>
      </c>
      <c r="G256" s="2">
        <f t="shared" si="0"/>
        <v>39932163.584700003</v>
      </c>
      <c r="H256" s="2">
        <f t="shared" si="1"/>
        <v>0.44999999552965164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22826419.510000002</v>
      </c>
      <c r="D257" s="1">
        <f>'PR-RAS'!E261</f>
        <v>34178935.329999998</v>
      </c>
      <c r="E257" s="1">
        <v>0</v>
      </c>
      <c r="F257" s="1">
        <v>0</v>
      </c>
      <c r="G257" s="2">
        <f t="shared" si="0"/>
        <v>23343178.283520002</v>
      </c>
      <c r="H257" s="2">
        <f t="shared" si="1"/>
        <v>0.81999999657273293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14688.74</v>
      </c>
      <c r="E258" s="1">
        <v>0</v>
      </c>
      <c r="F258" s="1">
        <v>0</v>
      </c>
      <c r="G258" s="2">
        <f t="shared" si="0"/>
        <v>7550.0123599999997</v>
      </c>
      <c r="H258" s="2">
        <f t="shared" si="1"/>
        <v>0.26000000000021828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123267012.33000001</v>
      </c>
      <c r="D259" s="1">
        <f>'PR-RAS'!E263</f>
        <v>366714347.08000004</v>
      </c>
      <c r="E259" s="1">
        <v>0</v>
      </c>
      <c r="F259" s="1">
        <v>0</v>
      </c>
      <c r="G259" s="2">
        <f t="shared" si="0"/>
        <v>221027492.27442005</v>
      </c>
      <c r="H259" s="2">
        <f t="shared" si="1"/>
        <v>0.41000005602836609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51741496.830000006</v>
      </c>
      <c r="D260" s="1">
        <f>'PR-RAS'!E264</f>
        <v>76198827.469999999</v>
      </c>
      <c r="E260" s="1">
        <v>0</v>
      </c>
      <c r="F260" s="1">
        <v>0</v>
      </c>
      <c r="G260" s="2">
        <f t="shared" si="0"/>
        <v>52872040.308430001</v>
      </c>
      <c r="H260" s="2">
        <f t="shared" si="1"/>
        <v>0.63999999314546585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50869577.020000003</v>
      </c>
      <c r="D261" s="1">
        <f>'PR-RAS'!E265</f>
        <v>74778250.090000004</v>
      </c>
      <c r="E261" s="1">
        <v>0</v>
      </c>
      <c r="F261" s="1">
        <v>0</v>
      </c>
      <c r="G261" s="2">
        <f t="shared" si="0"/>
        <v>52110780.072000004</v>
      </c>
      <c r="H261" s="2">
        <f t="shared" si="1"/>
        <v>0.11000000685453415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223032.46</v>
      </c>
      <c r="D262" s="1">
        <f>'PR-RAS'!E266</f>
        <v>260166.92</v>
      </c>
      <c r="E262" s="1">
        <v>0</v>
      </c>
      <c r="F262" s="1">
        <v>0</v>
      </c>
      <c r="G262" s="2">
        <f t="shared" si="0"/>
        <v>194018.60430000001</v>
      </c>
      <c r="H262" s="2">
        <f t="shared" si="1"/>
        <v>0.53999999997904524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648887.35</v>
      </c>
      <c r="D263" s="1">
        <f>'PR-RAS'!E267</f>
        <v>1160410.46</v>
      </c>
      <c r="E263" s="1">
        <v>0</v>
      </c>
      <c r="F263" s="1">
        <v>0</v>
      </c>
      <c r="G263" s="2">
        <f t="shared" si="0"/>
        <v>778063.56674000004</v>
      </c>
      <c r="H263" s="2">
        <f t="shared" si="1"/>
        <v>0.80999999993946403</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692915.05999999994</v>
      </c>
      <c r="D264" s="1">
        <f>'PR-RAS'!E268</f>
        <v>786138.76</v>
      </c>
      <c r="E264" s="1">
        <v>0</v>
      </c>
      <c r="F264" s="1">
        <v>0</v>
      </c>
      <c r="G264" s="2">
        <f t="shared" si="0"/>
        <v>595745.64854000008</v>
      </c>
      <c r="H264" s="2">
        <f t="shared" si="1"/>
        <v>0.29999999993015081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77716.87</v>
      </c>
      <c r="D265" s="1">
        <f>'PR-RAS'!E269</f>
        <v>0</v>
      </c>
      <c r="E265" s="1">
        <v>0</v>
      </c>
      <c r="F265" s="1">
        <v>0</v>
      </c>
      <c r="G265" s="2">
        <f t="shared" ref="G265:G521" si="8">(B265/1000)*(C265*1+D265*2)</f>
        <v>20517.253679999998</v>
      </c>
      <c r="H265" s="2">
        <f t="shared" ref="H265:H521" si="9">ABS(C265-ROUND(C265,0))+ABS(D265-ROUND(D265,0))</f>
        <v>0.13000000000465661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615198.18999999994</v>
      </c>
      <c r="D266" s="1">
        <f>'PR-RAS'!E270</f>
        <v>786138.76</v>
      </c>
      <c r="E266" s="1">
        <v>0</v>
      </c>
      <c r="F266" s="1">
        <v>0</v>
      </c>
      <c r="G266" s="2">
        <f t="shared" si="8"/>
        <v>579681.06315000006</v>
      </c>
      <c r="H266" s="2">
        <f t="shared" si="9"/>
        <v>0.42999999993480742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13127485.9</v>
      </c>
      <c r="D269" s="1">
        <f>'PR-RAS'!E273</f>
        <v>8824274.5499999989</v>
      </c>
      <c r="E269" s="1">
        <v>0</v>
      </c>
      <c r="F269" s="1">
        <v>0</v>
      </c>
      <c r="G269" s="2">
        <f t="shared" si="8"/>
        <v>8247977.3800000008</v>
      </c>
      <c r="H269" s="2">
        <f t="shared" si="9"/>
        <v>0.55000000074505806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10808643.07</v>
      </c>
      <c r="D270" s="1">
        <f>'PR-RAS'!E274</f>
        <v>7863546.6799999997</v>
      </c>
      <c r="E270" s="1">
        <v>0</v>
      </c>
      <c r="F270" s="1">
        <v>0</v>
      </c>
      <c r="G270" s="2">
        <f t="shared" si="8"/>
        <v>7138113.0996700004</v>
      </c>
      <c r="H270" s="2">
        <f t="shared" si="9"/>
        <v>0.39000000059604645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30</v>
      </c>
      <c r="E271" s="1">
        <v>0</v>
      </c>
      <c r="F271" s="1">
        <v>0</v>
      </c>
      <c r="G271" s="2">
        <f t="shared" si="8"/>
        <v>16.200000000000003</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741905.76</v>
      </c>
      <c r="D272" s="1">
        <f>'PR-RAS'!E276</f>
        <v>298270.90999999997</v>
      </c>
      <c r="E272" s="1">
        <v>0</v>
      </c>
      <c r="F272" s="1">
        <v>0</v>
      </c>
      <c r="G272" s="2">
        <f t="shared" si="8"/>
        <v>362719.29418000003</v>
      </c>
      <c r="H272" s="2">
        <f t="shared" si="9"/>
        <v>0.33000000001629815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130699.16</v>
      </c>
      <c r="D273" s="1">
        <f>'PR-RAS'!E277</f>
        <v>116769.26</v>
      </c>
      <c r="E273" s="1">
        <v>0</v>
      </c>
      <c r="F273" s="1">
        <v>0</v>
      </c>
      <c r="G273" s="2">
        <f t="shared" si="8"/>
        <v>99072.648960000006</v>
      </c>
      <c r="H273" s="2">
        <f t="shared" si="9"/>
        <v>0.41999999999825377</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1446237.91</v>
      </c>
      <c r="D274" s="1">
        <f>'PR-RAS'!E278</f>
        <v>545657.69999999995</v>
      </c>
      <c r="E274" s="1">
        <v>0</v>
      </c>
      <c r="F274" s="1">
        <v>0</v>
      </c>
      <c r="G274" s="2">
        <f t="shared" si="8"/>
        <v>692752.05362999998</v>
      </c>
      <c r="H274" s="2">
        <f t="shared" si="9"/>
        <v>0.39000000013038516</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57705114.539999999</v>
      </c>
      <c r="D275" s="1">
        <f>'PR-RAS'!E279</f>
        <v>280905106.30000001</v>
      </c>
      <c r="E275" s="1">
        <v>0</v>
      </c>
      <c r="F275" s="1">
        <v>0</v>
      </c>
      <c r="G275" s="2">
        <f t="shared" si="8"/>
        <v>169747199.63636002</v>
      </c>
      <c r="H275" s="2">
        <f t="shared" si="9"/>
        <v>0.76000001281499863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49916128.990000002</v>
      </c>
      <c r="D276" s="1">
        <f>'PR-RAS'!E280</f>
        <v>280905106.30000001</v>
      </c>
      <c r="E276" s="1">
        <v>0</v>
      </c>
      <c r="F276" s="1">
        <v>0</v>
      </c>
      <c r="G276" s="2">
        <f t="shared" si="8"/>
        <v>168224743.93725002</v>
      </c>
      <c r="H276" s="2">
        <f t="shared" si="9"/>
        <v>0.31000000983476639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7788985.5499999998</v>
      </c>
      <c r="D279" s="1">
        <f>'PR-RAS'!E283</f>
        <v>0</v>
      </c>
      <c r="E279" s="1">
        <v>0</v>
      </c>
      <c r="F279" s="1">
        <v>0</v>
      </c>
      <c r="G279" s="2">
        <f t="shared" si="8"/>
        <v>2165337.9829000002</v>
      </c>
      <c r="H279" s="2">
        <f t="shared" si="9"/>
        <v>0.45000000018626451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1773372056.6200001</v>
      </c>
      <c r="D285" s="1">
        <f>'PR-RAS'!E289</f>
        <v>2199051762.8000002</v>
      </c>
      <c r="E285" s="1">
        <v>0</v>
      </c>
      <c r="F285" s="1">
        <v>0</v>
      </c>
      <c r="G285" s="2">
        <f t="shared" si="8"/>
        <v>1752699065.3504798</v>
      </c>
      <c r="H285" s="2">
        <f t="shared" si="9"/>
        <v>0.57999968528747559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384494588.99000001</v>
      </c>
      <c r="D286" s="1">
        <f>'PR-RAS'!E290</f>
        <v>118079877.62999964</v>
      </c>
      <c r="E286" s="1">
        <v>0</v>
      </c>
      <c r="F286" s="1">
        <v>0</v>
      </c>
      <c r="G286" s="2">
        <f t="shared" si="8"/>
        <v>176886488.11124977</v>
      </c>
      <c r="H286" s="2">
        <f t="shared" si="9"/>
        <v>0.38000035285949707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793839139.51999998</v>
      </c>
      <c r="D288" s="1">
        <f>'PR-RAS'!E292</f>
        <v>1123246656.48</v>
      </c>
      <c r="E288" s="1">
        <v>0</v>
      </c>
      <c r="F288" s="1">
        <v>0</v>
      </c>
      <c r="G288" s="2">
        <f t="shared" si="8"/>
        <v>872575413.8617599</v>
      </c>
      <c r="H288" s="2">
        <f t="shared" si="9"/>
        <v>0.96000003814697266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92474002.810000002</v>
      </c>
      <c r="D290" s="1">
        <f>'PR-RAS'!E294</f>
        <v>84205825.099999994</v>
      </c>
      <c r="E290" s="1">
        <v>0</v>
      </c>
      <c r="F290" s="1">
        <v>0</v>
      </c>
      <c r="G290" s="2">
        <f t="shared" si="8"/>
        <v>75395953.719889998</v>
      </c>
      <c r="H290" s="2">
        <f t="shared" si="9"/>
        <v>0.28999999165534973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5556041.8200000003</v>
      </c>
      <c r="D291" s="1">
        <f>'PR-RAS'!E295</f>
        <v>5927623.3200000003</v>
      </c>
      <c r="E291" s="1">
        <v>0</v>
      </c>
      <c r="F291" s="1">
        <v>0</v>
      </c>
      <c r="G291" s="2">
        <f t="shared" si="8"/>
        <v>5049273.6534000002</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18478269.309999999</v>
      </c>
      <c r="D292" s="1">
        <f>'PR-RAS'!E296</f>
        <v>17206980.120000001</v>
      </c>
      <c r="E292" s="1">
        <v>0</v>
      </c>
      <c r="F292" s="1">
        <v>0</v>
      </c>
      <c r="G292" s="2">
        <f t="shared" si="8"/>
        <v>15391638.799049998</v>
      </c>
      <c r="H292" s="2">
        <f t="shared" si="9"/>
        <v>0.42999999970197678</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7942076.2699999996</v>
      </c>
      <c r="D293" s="1">
        <f>'PR-RAS'!E298</f>
        <v>248180165.18000001</v>
      </c>
      <c r="E293" s="1">
        <v>0</v>
      </c>
      <c r="F293" s="1">
        <v>0</v>
      </c>
      <c r="G293" s="2">
        <f t="shared" si="8"/>
        <v>147256302.73595998</v>
      </c>
      <c r="H293" s="2">
        <f t="shared" si="9"/>
        <v>0.45000000670552254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3353444.52</v>
      </c>
      <c r="D294" s="1">
        <f>'PR-RAS'!E299</f>
        <v>37298774.339999996</v>
      </c>
      <c r="E294" s="1">
        <v>0</v>
      </c>
      <c r="F294" s="1">
        <v>0</v>
      </c>
      <c r="G294" s="2">
        <f t="shared" si="8"/>
        <v>22839641.007599995</v>
      </c>
      <c r="H294" s="2">
        <f t="shared" si="9"/>
        <v>0.81999999610707164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3215473.17</v>
      </c>
      <c r="D295" s="1">
        <f>'PR-RAS'!E300</f>
        <v>37166703.079999998</v>
      </c>
      <c r="E295" s="1">
        <v>0</v>
      </c>
      <c r="F295" s="1">
        <v>0</v>
      </c>
      <c r="G295" s="2">
        <f t="shared" si="8"/>
        <v>22799370.523019999</v>
      </c>
      <c r="H295" s="2">
        <f t="shared" si="9"/>
        <v>0.24999999813735485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3167434.01</v>
      </c>
      <c r="D296" s="1">
        <f>'PR-RAS'!E301</f>
        <v>37166703.079999998</v>
      </c>
      <c r="E296" s="1">
        <v>0</v>
      </c>
      <c r="F296" s="1">
        <v>0</v>
      </c>
      <c r="G296" s="2">
        <f t="shared" si="8"/>
        <v>22862747.85015</v>
      </c>
      <c r="H296" s="2">
        <f t="shared" si="9"/>
        <v>8.9999997988343239E-2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48039.16</v>
      </c>
      <c r="D297" s="1">
        <f>'PR-RAS'!E302</f>
        <v>0</v>
      </c>
      <c r="E297" s="1">
        <v>0</v>
      </c>
      <c r="F297" s="1">
        <v>0</v>
      </c>
      <c r="G297" s="2">
        <f t="shared" si="8"/>
        <v>14219.59136</v>
      </c>
      <c r="H297" s="2">
        <f t="shared" si="9"/>
        <v>0.16000000000349246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137971.35</v>
      </c>
      <c r="D299" s="1">
        <f>'PR-RAS'!E304</f>
        <v>132071.26</v>
      </c>
      <c r="E299" s="1">
        <v>0</v>
      </c>
      <c r="F299" s="1">
        <v>0</v>
      </c>
      <c r="G299" s="2">
        <f t="shared" si="8"/>
        <v>119829.93325999999</v>
      </c>
      <c r="H299" s="2">
        <f t="shared" si="9"/>
        <v>0.61000000001513399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51125.85</v>
      </c>
      <c r="D303" s="1">
        <f>'PR-RAS'!E308</f>
        <v>52163.62</v>
      </c>
      <c r="E303" s="1">
        <v>0</v>
      </c>
      <c r="F303" s="1">
        <v>0</v>
      </c>
      <c r="G303" s="2">
        <f t="shared" si="8"/>
        <v>46946.833179999994</v>
      </c>
      <c r="H303" s="2">
        <f t="shared" si="9"/>
        <v>0.52999999999883585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86845.5</v>
      </c>
      <c r="D305" s="1">
        <f>'PR-RAS'!E310</f>
        <v>79907.64</v>
      </c>
      <c r="E305" s="1">
        <v>0</v>
      </c>
      <c r="F305" s="1">
        <v>0</v>
      </c>
      <c r="G305" s="2">
        <f t="shared" si="8"/>
        <v>74984.877120000005</v>
      </c>
      <c r="H305" s="2">
        <f t="shared" si="9"/>
        <v>0.86000000000058208</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4588631.75</v>
      </c>
      <c r="D306" s="1">
        <f>'PR-RAS'!E311</f>
        <v>210881390.84</v>
      </c>
      <c r="E306" s="1">
        <v>0</v>
      </c>
      <c r="F306" s="1">
        <v>0</v>
      </c>
      <c r="G306" s="2">
        <f t="shared" si="8"/>
        <v>130037181.09615</v>
      </c>
      <c r="H306" s="2">
        <f t="shared" si="9"/>
        <v>0.40999999642372131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4512733.33</v>
      </c>
      <c r="D307" s="1">
        <f>'PR-RAS'!E312</f>
        <v>199348145.69</v>
      </c>
      <c r="E307" s="1">
        <v>0</v>
      </c>
      <c r="F307" s="1">
        <v>0</v>
      </c>
      <c r="G307" s="2">
        <f t="shared" si="8"/>
        <v>123381961.56125998</v>
      </c>
      <c r="H307" s="2">
        <f t="shared" si="9"/>
        <v>0.6400000024586916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4397709.82</v>
      </c>
      <c r="D308" s="1">
        <f>'PR-RAS'!E313</f>
        <v>3502436.36</v>
      </c>
      <c r="E308" s="1">
        <v>0</v>
      </c>
      <c r="F308" s="1">
        <v>0</v>
      </c>
      <c r="G308" s="2">
        <f t="shared" si="8"/>
        <v>3500592.8397799996</v>
      </c>
      <c r="H308" s="2">
        <f t="shared" si="9"/>
        <v>0.53999999957159162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114881.09</v>
      </c>
      <c r="D309" s="1">
        <f>'PR-RAS'!E314</f>
        <v>195845638.19</v>
      </c>
      <c r="E309" s="1">
        <v>0</v>
      </c>
      <c r="F309" s="1">
        <v>0</v>
      </c>
      <c r="G309" s="2">
        <f t="shared" si="8"/>
        <v>120676296.50075999</v>
      </c>
      <c r="H309" s="2">
        <f t="shared" si="9"/>
        <v>0.27999999761232175</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142.41999999999999</v>
      </c>
      <c r="D311" s="1">
        <f>'PR-RAS'!E316</f>
        <v>71.14</v>
      </c>
      <c r="E311" s="1">
        <v>0</v>
      </c>
      <c r="F311" s="1">
        <v>0</v>
      </c>
      <c r="G311" s="2">
        <f t="shared" si="8"/>
        <v>88.256999999999991</v>
      </c>
      <c r="H311" s="2">
        <f t="shared" si="9"/>
        <v>0.55999999999998806</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23231.29</v>
      </c>
      <c r="D312" s="1">
        <f>'PR-RAS'!E317</f>
        <v>11479349.75</v>
      </c>
      <c r="E312" s="1">
        <v>0</v>
      </c>
      <c r="F312" s="1">
        <v>0</v>
      </c>
      <c r="G312" s="2">
        <f t="shared" si="8"/>
        <v>7147380.4756899998</v>
      </c>
      <c r="H312" s="2">
        <f t="shared" si="9"/>
        <v>0.54000000000087311</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11459.98</v>
      </c>
      <c r="D313" s="1">
        <f>'PR-RAS'!E318</f>
        <v>2085.8000000000002</v>
      </c>
      <c r="E313" s="1">
        <v>0</v>
      </c>
      <c r="F313" s="1">
        <v>0</v>
      </c>
      <c r="G313" s="2">
        <f t="shared" si="8"/>
        <v>4877.05296</v>
      </c>
      <c r="H313" s="2">
        <f t="shared" si="9"/>
        <v>0.22000000000025466</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142.83000000000001</v>
      </c>
      <c r="D314" s="1">
        <f>'PR-RAS'!E319</f>
        <v>887</v>
      </c>
      <c r="E314" s="1">
        <v>0</v>
      </c>
      <c r="F314" s="1">
        <v>0</v>
      </c>
      <c r="G314" s="2">
        <f t="shared" si="8"/>
        <v>599.96778999999992</v>
      </c>
      <c r="H314" s="2">
        <f t="shared" si="9"/>
        <v>0.16999999999998749</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1204</v>
      </c>
      <c r="E315" s="1">
        <v>0</v>
      </c>
      <c r="F315" s="1">
        <v>0</v>
      </c>
      <c r="G315" s="2">
        <f t="shared" si="8"/>
        <v>756.11199999999997</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200</v>
      </c>
      <c r="D316" s="1">
        <f>'PR-RAS'!E321</f>
        <v>0</v>
      </c>
      <c r="E316" s="1">
        <v>0</v>
      </c>
      <c r="F316" s="1">
        <v>0</v>
      </c>
      <c r="G316" s="2">
        <f t="shared" si="8"/>
        <v>63</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305.45</v>
      </c>
      <c r="D317" s="1">
        <f>'PR-RAS'!E322</f>
        <v>4612.95</v>
      </c>
      <c r="E317" s="1">
        <v>0</v>
      </c>
      <c r="F317" s="1">
        <v>0</v>
      </c>
      <c r="G317" s="2">
        <f t="shared" si="8"/>
        <v>3011.9066000000003</v>
      </c>
      <c r="H317" s="2">
        <f t="shared" si="9"/>
        <v>0.50000000000017053</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340</v>
      </c>
      <c r="D318" s="1">
        <f>'PR-RAS'!E323</f>
        <v>0</v>
      </c>
      <c r="E318" s="1">
        <v>0</v>
      </c>
      <c r="F318" s="1">
        <v>0</v>
      </c>
      <c r="G318" s="2">
        <f t="shared" si="8"/>
        <v>107.78</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10783.03</v>
      </c>
      <c r="D319" s="1">
        <f>'PR-RAS'!E324</f>
        <v>11470560</v>
      </c>
      <c r="E319" s="1">
        <v>0</v>
      </c>
      <c r="F319" s="1">
        <v>0</v>
      </c>
      <c r="G319" s="2">
        <f t="shared" si="8"/>
        <v>7298705.1635400001</v>
      </c>
      <c r="H319" s="2">
        <f t="shared" si="9"/>
        <v>3.0000000000654836E-2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52667.130000000005</v>
      </c>
      <c r="D321" s="1">
        <f>'PR-RAS'!E326</f>
        <v>53895.4</v>
      </c>
      <c r="E321" s="1">
        <v>0</v>
      </c>
      <c r="F321" s="1">
        <v>0</v>
      </c>
      <c r="G321" s="2">
        <f t="shared" si="8"/>
        <v>51346.537599999996</v>
      </c>
      <c r="H321" s="2">
        <f t="shared" si="9"/>
        <v>0.5300000000061118</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29071.86</v>
      </c>
      <c r="D322" s="1">
        <f>'PR-RAS'!E327</f>
        <v>53895.4</v>
      </c>
      <c r="E322" s="1">
        <v>0</v>
      </c>
      <c r="F322" s="1">
        <v>0</v>
      </c>
      <c r="G322" s="2">
        <f t="shared" si="8"/>
        <v>43932.913860000001</v>
      </c>
      <c r="H322" s="2">
        <f t="shared" si="9"/>
        <v>0.54000000000087311</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6795.27</v>
      </c>
      <c r="D323" s="1">
        <f>'PR-RAS'!E328</f>
        <v>0</v>
      </c>
      <c r="E323" s="1">
        <v>0</v>
      </c>
      <c r="F323" s="1">
        <v>0</v>
      </c>
      <c r="G323" s="2">
        <f t="shared" si="8"/>
        <v>2188.0769400000004</v>
      </c>
      <c r="H323" s="2">
        <f t="shared" si="9"/>
        <v>0.27000000000043656</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16800</v>
      </c>
      <c r="D324" s="1">
        <f>'PR-RAS'!E329</f>
        <v>0</v>
      </c>
      <c r="E324" s="1">
        <v>0</v>
      </c>
      <c r="F324" s="1">
        <v>0</v>
      </c>
      <c r="G324" s="2">
        <f t="shared" si="8"/>
        <v>5426.4000000000005</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193110053.16</v>
      </c>
      <c r="D345" s="1">
        <f>'PR-RAS'!E350</f>
        <v>248087043.19</v>
      </c>
      <c r="E345" s="1">
        <v>0</v>
      </c>
      <c r="F345" s="1">
        <v>0</v>
      </c>
      <c r="G345" s="2">
        <f t="shared" si="8"/>
        <v>237113744.00175998</v>
      </c>
      <c r="H345" s="2">
        <f t="shared" si="9"/>
        <v>0.34999999403953552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8154802.5099999998</v>
      </c>
      <c r="D346" s="1">
        <f>'PR-RAS'!E351</f>
        <v>11149296.120000001</v>
      </c>
      <c r="E346" s="1">
        <v>0</v>
      </c>
      <c r="F346" s="1">
        <v>0</v>
      </c>
      <c r="G346" s="2">
        <f t="shared" si="8"/>
        <v>10506421.188749999</v>
      </c>
      <c r="H346" s="2">
        <f t="shared" si="9"/>
        <v>0.6100000012665987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6795686.7000000002</v>
      </c>
      <c r="D347" s="1">
        <f>'PR-RAS'!E352</f>
        <v>6720544.3200000003</v>
      </c>
      <c r="E347" s="1">
        <v>0</v>
      </c>
      <c r="F347" s="1">
        <v>0</v>
      </c>
      <c r="G347" s="2">
        <f t="shared" si="8"/>
        <v>7001924.2676399993</v>
      </c>
      <c r="H347" s="2">
        <f t="shared" si="9"/>
        <v>0.62000000011175871</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6795686.7000000002</v>
      </c>
      <c r="D348" s="1">
        <f>'PR-RAS'!E353</f>
        <v>6720544.3200000003</v>
      </c>
      <c r="E348" s="1">
        <v>0</v>
      </c>
      <c r="F348" s="1">
        <v>0</v>
      </c>
      <c r="G348" s="2">
        <f t="shared" si="8"/>
        <v>7022161.0429799994</v>
      </c>
      <c r="H348" s="2">
        <f t="shared" si="9"/>
        <v>0.62000000011175871</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1359115.81</v>
      </c>
      <c r="D351" s="1">
        <f>'PR-RAS'!E356</f>
        <v>4428751.8</v>
      </c>
      <c r="E351" s="1">
        <v>0</v>
      </c>
      <c r="F351" s="1">
        <v>0</v>
      </c>
      <c r="G351" s="2">
        <f t="shared" si="8"/>
        <v>3575816.7934999997</v>
      </c>
      <c r="H351" s="2">
        <f t="shared" si="9"/>
        <v>0.39000000013038516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1058419.43</v>
      </c>
      <c r="D354" s="1">
        <f>'PR-RAS'!E359</f>
        <v>1492513.51</v>
      </c>
      <c r="E354" s="1">
        <v>0</v>
      </c>
      <c r="F354" s="1">
        <v>0</v>
      </c>
      <c r="G354" s="2">
        <f t="shared" si="8"/>
        <v>1427336.5968500001</v>
      </c>
      <c r="H354" s="2">
        <f t="shared" si="9"/>
        <v>0.91999999992549419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300696.38</v>
      </c>
      <c r="D355" s="1">
        <f>'PR-RAS'!E360</f>
        <v>2936238.29</v>
      </c>
      <c r="E355" s="1">
        <v>0</v>
      </c>
      <c r="F355" s="1">
        <v>0</v>
      </c>
      <c r="G355" s="2">
        <f t="shared" si="8"/>
        <v>2185303.2278399998</v>
      </c>
      <c r="H355" s="2">
        <f t="shared" si="9"/>
        <v>0.67000000004190952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114471290.36999999</v>
      </c>
      <c r="D358" s="1">
        <f>'PR-RAS'!E363</f>
        <v>169121785.08999997</v>
      </c>
      <c r="E358" s="1">
        <v>0</v>
      </c>
      <c r="F358" s="1">
        <v>0</v>
      </c>
      <c r="G358" s="2">
        <f t="shared" si="8"/>
        <v>161619205.21634999</v>
      </c>
      <c r="H358" s="2">
        <f t="shared" si="9"/>
        <v>0.45999996364116669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77401221.640000001</v>
      </c>
      <c r="D359" s="1">
        <f>'PR-RAS'!E364</f>
        <v>115049047.08000001</v>
      </c>
      <c r="E359" s="1">
        <v>0</v>
      </c>
      <c r="F359" s="1">
        <v>0</v>
      </c>
      <c r="G359" s="2">
        <f t="shared" si="8"/>
        <v>110084755.0564</v>
      </c>
      <c r="H359" s="2">
        <f t="shared" si="9"/>
        <v>0.4400000125169754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27190.78</v>
      </c>
      <c r="D360" s="1">
        <f>'PR-RAS'!E365</f>
        <v>517385.25</v>
      </c>
      <c r="E360" s="1">
        <v>0</v>
      </c>
      <c r="F360" s="1">
        <v>0</v>
      </c>
      <c r="G360" s="2">
        <f t="shared" si="8"/>
        <v>381244.09951999999</v>
      </c>
      <c r="H360" s="2">
        <f t="shared" si="9"/>
        <v>0.47000000000116415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55674014.329999998</v>
      </c>
      <c r="D361" s="1">
        <f>'PR-RAS'!E366</f>
        <v>67740807.269999996</v>
      </c>
      <c r="E361" s="1">
        <v>0</v>
      </c>
      <c r="F361" s="1">
        <v>0</v>
      </c>
      <c r="G361" s="2">
        <f t="shared" si="8"/>
        <v>68816026.393199995</v>
      </c>
      <c r="H361" s="2">
        <f t="shared" si="9"/>
        <v>0.59999999403953552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9201163.8300000001</v>
      </c>
      <c r="D362" s="1">
        <f>'PR-RAS'!E367</f>
        <v>9456356.2899999991</v>
      </c>
      <c r="E362" s="1">
        <v>0</v>
      </c>
      <c r="F362" s="1">
        <v>0</v>
      </c>
      <c r="G362" s="2">
        <f t="shared" si="8"/>
        <v>10149109.384009998</v>
      </c>
      <c r="H362" s="2">
        <f t="shared" si="9"/>
        <v>0.45999999903142452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12498852.699999999</v>
      </c>
      <c r="D363" s="1">
        <f>'PR-RAS'!E368</f>
        <v>37334498.270000003</v>
      </c>
      <c r="E363" s="1">
        <v>0</v>
      </c>
      <c r="F363" s="1">
        <v>0</v>
      </c>
      <c r="G363" s="2">
        <f t="shared" si="8"/>
        <v>31554761.424880002</v>
      </c>
      <c r="H363" s="2">
        <f t="shared" si="9"/>
        <v>0.57000000402331352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27111909.619999997</v>
      </c>
      <c r="D364" s="1">
        <f>'PR-RAS'!E369</f>
        <v>35167525.920000002</v>
      </c>
      <c r="E364" s="1">
        <v>0</v>
      </c>
      <c r="F364" s="1">
        <v>0</v>
      </c>
      <c r="G364" s="2">
        <f t="shared" si="8"/>
        <v>35373247.009980001</v>
      </c>
      <c r="H364" s="2">
        <f t="shared" si="9"/>
        <v>0.46000000089406967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10517147.289999999</v>
      </c>
      <c r="D365" s="1">
        <f>'PR-RAS'!E370</f>
        <v>20486329.649999999</v>
      </c>
      <c r="E365" s="1">
        <v>0</v>
      </c>
      <c r="F365" s="1">
        <v>0</v>
      </c>
      <c r="G365" s="2">
        <f t="shared" si="8"/>
        <v>18742289.598759998</v>
      </c>
      <c r="H365" s="2">
        <f t="shared" si="9"/>
        <v>0.64000000059604645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719806.43</v>
      </c>
      <c r="D366" s="1">
        <f>'PR-RAS'!E371</f>
        <v>638472.62</v>
      </c>
      <c r="E366" s="1">
        <v>0</v>
      </c>
      <c r="F366" s="1">
        <v>0</v>
      </c>
      <c r="G366" s="2">
        <f t="shared" si="8"/>
        <v>728814.35954999994</v>
      </c>
      <c r="H366" s="2">
        <f t="shared" si="9"/>
        <v>0.81000000005587935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2020656.42</v>
      </c>
      <c r="D367" s="1">
        <f>'PR-RAS'!E372</f>
        <v>1936677</v>
      </c>
      <c r="E367" s="1">
        <v>0</v>
      </c>
      <c r="F367" s="1">
        <v>0</v>
      </c>
      <c r="G367" s="2">
        <f t="shared" si="8"/>
        <v>2157207.81372</v>
      </c>
      <c r="H367" s="2">
        <f t="shared" si="9"/>
        <v>0.41999999992549419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3755718.75</v>
      </c>
      <c r="D368" s="1">
        <f>'PR-RAS'!E373</f>
        <v>3858493.18</v>
      </c>
      <c r="E368" s="1">
        <v>0</v>
      </c>
      <c r="F368" s="1">
        <v>0</v>
      </c>
      <c r="G368" s="2">
        <f t="shared" si="8"/>
        <v>4210482.7753699999</v>
      </c>
      <c r="H368" s="2">
        <f t="shared" si="9"/>
        <v>0.43000000016763806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720749.4</v>
      </c>
      <c r="D369" s="1">
        <f>'PR-RAS'!E374</f>
        <v>492630.49</v>
      </c>
      <c r="E369" s="1">
        <v>0</v>
      </c>
      <c r="F369" s="1">
        <v>0</v>
      </c>
      <c r="G369" s="2">
        <f t="shared" si="8"/>
        <v>627811.81983999989</v>
      </c>
      <c r="H369" s="2">
        <f t="shared" si="9"/>
        <v>0.89000000001396984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651450.22</v>
      </c>
      <c r="D370" s="1">
        <f>'PR-RAS'!E375</f>
        <v>862961.78</v>
      </c>
      <c r="E370" s="1">
        <v>0</v>
      </c>
      <c r="F370" s="1">
        <v>0</v>
      </c>
      <c r="G370" s="2">
        <f t="shared" si="8"/>
        <v>877250.92482000007</v>
      </c>
      <c r="H370" s="2">
        <f t="shared" si="9"/>
        <v>0.43999999994412065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8726381.1099999994</v>
      </c>
      <c r="D371" s="1">
        <f>'PR-RAS'!E376</f>
        <v>6891961.2000000002</v>
      </c>
      <c r="E371" s="1">
        <v>0</v>
      </c>
      <c r="F371" s="1">
        <v>0</v>
      </c>
      <c r="G371" s="2">
        <f t="shared" si="8"/>
        <v>8328812.2986999992</v>
      </c>
      <c r="H371" s="2">
        <f t="shared" si="9"/>
        <v>0.30999999959021807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662894.26</v>
      </c>
      <c r="D373" s="1">
        <f>'PR-RAS'!E378</f>
        <v>5669130.0899999999</v>
      </c>
      <c r="E373" s="1">
        <v>0</v>
      </c>
      <c r="F373" s="1">
        <v>0</v>
      </c>
      <c r="G373" s="2">
        <f t="shared" si="8"/>
        <v>4464429.4516799999</v>
      </c>
      <c r="H373" s="2">
        <f t="shared" si="9"/>
        <v>0.34999999986030161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630291.93999999994</v>
      </c>
      <c r="D374" s="1">
        <f>'PR-RAS'!E379</f>
        <v>5667750.0899999999</v>
      </c>
      <c r="E374" s="1">
        <v>0</v>
      </c>
      <c r="F374" s="1">
        <v>0</v>
      </c>
      <c r="G374" s="2">
        <f t="shared" si="8"/>
        <v>4463240.4607599992</v>
      </c>
      <c r="H374" s="2">
        <f t="shared" si="9"/>
        <v>0.14999999990686774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31329.39</v>
      </c>
      <c r="D376" s="1">
        <f>'PR-RAS'!E381</f>
        <v>1380</v>
      </c>
      <c r="E376" s="1">
        <v>0</v>
      </c>
      <c r="F376" s="1">
        <v>0</v>
      </c>
      <c r="G376" s="2">
        <f t="shared" si="8"/>
        <v>12783.52125</v>
      </c>
      <c r="H376" s="2">
        <f t="shared" si="9"/>
        <v>0.38999999999941792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1272.93</v>
      </c>
      <c r="D377" s="1">
        <f>'PR-RAS'!E382</f>
        <v>0</v>
      </c>
      <c r="E377" s="1">
        <v>0</v>
      </c>
      <c r="F377" s="1">
        <v>0</v>
      </c>
      <c r="G377" s="2">
        <f t="shared" si="8"/>
        <v>478.62168000000003</v>
      </c>
      <c r="H377" s="2">
        <f t="shared" si="9"/>
        <v>6.9999999999936335E-2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8985144.1899999995</v>
      </c>
      <c r="D378" s="1">
        <f>'PR-RAS'!E383</f>
        <v>9239640.0700000003</v>
      </c>
      <c r="E378" s="1">
        <v>0</v>
      </c>
      <c r="F378" s="1">
        <v>0</v>
      </c>
      <c r="G378" s="2">
        <f t="shared" si="8"/>
        <v>10354087.972409999</v>
      </c>
      <c r="H378" s="2">
        <f t="shared" si="9"/>
        <v>0.25999999977648258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7477740.8399999999</v>
      </c>
      <c r="D379" s="1">
        <f>'PR-RAS'!E384</f>
        <v>8994761.6400000006</v>
      </c>
      <c r="E379" s="1">
        <v>0</v>
      </c>
      <c r="F379" s="1">
        <v>0</v>
      </c>
      <c r="G379" s="2">
        <f t="shared" si="8"/>
        <v>9626625.8373600002</v>
      </c>
      <c r="H379" s="2">
        <f t="shared" si="9"/>
        <v>0.51999999955296516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164958.39000000001</v>
      </c>
      <c r="D380" s="1">
        <f>'PR-RAS'!E385</f>
        <v>173863.17</v>
      </c>
      <c r="E380" s="1">
        <v>0</v>
      </c>
      <c r="F380" s="1">
        <v>0</v>
      </c>
      <c r="G380" s="2">
        <f t="shared" si="8"/>
        <v>194307.51267000003</v>
      </c>
      <c r="H380" s="2">
        <f t="shared" si="9"/>
        <v>0.56000000002677552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1334104.04</v>
      </c>
      <c r="D381" s="1">
        <f>'PR-RAS'!E386</f>
        <v>48930.400000000001</v>
      </c>
      <c r="E381" s="1">
        <v>0</v>
      </c>
      <c r="F381" s="1">
        <v>0</v>
      </c>
      <c r="G381" s="2">
        <f t="shared" si="8"/>
        <v>544146.63920000009</v>
      </c>
      <c r="H381" s="2">
        <f t="shared" si="9"/>
        <v>0.44000000003870809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8340.92</v>
      </c>
      <c r="D382" s="1">
        <f>'PR-RAS'!E387</f>
        <v>22084.86</v>
      </c>
      <c r="E382" s="1">
        <v>0</v>
      </c>
      <c r="F382" s="1">
        <v>0</v>
      </c>
      <c r="G382" s="2">
        <f t="shared" si="8"/>
        <v>20006.55384</v>
      </c>
      <c r="H382" s="2">
        <f t="shared" si="9"/>
        <v>0.21999999999934516</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45979.74</v>
      </c>
      <c r="D383" s="1">
        <f>'PR-RAS'!E388</f>
        <v>2998593.54</v>
      </c>
      <c r="E383" s="1">
        <v>0</v>
      </c>
      <c r="F383" s="1">
        <v>0</v>
      </c>
      <c r="G383" s="2">
        <f t="shared" si="8"/>
        <v>2308489.7252400001</v>
      </c>
      <c r="H383" s="2">
        <f t="shared" si="9"/>
        <v>0.71999999996478437</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45979.74</v>
      </c>
      <c r="D384" s="1">
        <f>'PR-RAS'!E389</f>
        <v>2994593.54</v>
      </c>
      <c r="E384" s="1">
        <v>0</v>
      </c>
      <c r="F384" s="1">
        <v>0</v>
      </c>
      <c r="G384" s="2">
        <f t="shared" si="8"/>
        <v>2311468.89206</v>
      </c>
      <c r="H384" s="2">
        <f t="shared" si="9"/>
        <v>0.71999999996478437</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4000</v>
      </c>
      <c r="E385" s="1">
        <v>0</v>
      </c>
      <c r="F385" s="1">
        <v>0</v>
      </c>
      <c r="G385" s="2">
        <f t="shared" si="8"/>
        <v>3072</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264140.92</v>
      </c>
      <c r="D386" s="1">
        <f>'PR-RAS'!E391</f>
        <v>997848.39</v>
      </c>
      <c r="E386" s="1">
        <v>0</v>
      </c>
      <c r="F386" s="1">
        <v>0</v>
      </c>
      <c r="G386" s="2">
        <f t="shared" si="8"/>
        <v>870037.51450000005</v>
      </c>
      <c r="H386" s="2">
        <f t="shared" si="9"/>
        <v>0.47000000003026798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219243.1</v>
      </c>
      <c r="D388" s="1">
        <f>'PR-RAS'!E393</f>
        <v>954286.5</v>
      </c>
      <c r="E388" s="1">
        <v>0</v>
      </c>
      <c r="F388" s="1">
        <v>0</v>
      </c>
      <c r="G388" s="2">
        <f t="shared" si="8"/>
        <v>823464.83070000005</v>
      </c>
      <c r="H388" s="2">
        <f t="shared" si="9"/>
        <v>0.60000000000582077</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44897.82</v>
      </c>
      <c r="D390" s="1">
        <f>'PR-RAS'!E395</f>
        <v>43561.89</v>
      </c>
      <c r="E390" s="1">
        <v>0</v>
      </c>
      <c r="F390" s="1">
        <v>0</v>
      </c>
      <c r="G390" s="2">
        <f t="shared" si="8"/>
        <v>51356.402400000006</v>
      </c>
      <c r="H390" s="2">
        <f t="shared" si="9"/>
        <v>0.29000000000087311</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309.43</v>
      </c>
      <c r="D391" s="1">
        <f>'PR-RAS'!E396</f>
        <v>11857.96</v>
      </c>
      <c r="E391" s="1">
        <v>0</v>
      </c>
      <c r="F391" s="1">
        <v>0</v>
      </c>
      <c r="G391" s="2">
        <f t="shared" si="8"/>
        <v>9369.8865000000005</v>
      </c>
      <c r="H391" s="2">
        <f t="shared" si="9"/>
        <v>0.47000000000087994</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309.43</v>
      </c>
      <c r="D392" s="1">
        <f>'PR-RAS'!E397</f>
        <v>11857.96</v>
      </c>
      <c r="E392" s="1">
        <v>0</v>
      </c>
      <c r="F392" s="1">
        <v>0</v>
      </c>
      <c r="G392" s="2">
        <f t="shared" si="8"/>
        <v>9393.9118500000004</v>
      </c>
      <c r="H392" s="2">
        <f t="shared" si="9"/>
        <v>0.47000000000087994</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309.43</v>
      </c>
      <c r="D394" s="1">
        <f>'PR-RAS'!E399</f>
        <v>11857.96</v>
      </c>
      <c r="E394" s="1">
        <v>0</v>
      </c>
      <c r="F394" s="1">
        <v>0</v>
      </c>
      <c r="G394" s="2">
        <f t="shared" si="8"/>
        <v>9441.9625500000002</v>
      </c>
      <c r="H394" s="2">
        <f t="shared" si="9"/>
        <v>0.47000000000087994</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70483650.849999994</v>
      </c>
      <c r="D397" s="1">
        <f>'PR-RAS'!E402</f>
        <v>67804104.019999996</v>
      </c>
      <c r="E397" s="1">
        <v>0</v>
      </c>
      <c r="F397" s="1">
        <v>0</v>
      </c>
      <c r="G397" s="2">
        <f t="shared" si="8"/>
        <v>81612376.120439991</v>
      </c>
      <c r="H397" s="2">
        <f t="shared" si="9"/>
        <v>0.17000000178813934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69858505.420000002</v>
      </c>
      <c r="D398" s="1">
        <f>'PR-RAS'!E403</f>
        <v>67550647.409999996</v>
      </c>
      <c r="E398" s="1">
        <v>0</v>
      </c>
      <c r="F398" s="1">
        <v>0</v>
      </c>
      <c r="G398" s="2">
        <f t="shared" si="8"/>
        <v>81369040.695280001</v>
      </c>
      <c r="H398" s="2">
        <f t="shared" si="9"/>
        <v>0.82999999821186066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25026.85</v>
      </c>
      <c r="D399" s="1">
        <f>'PR-RAS'!E404</f>
        <v>247506.61</v>
      </c>
      <c r="E399" s="1">
        <v>0</v>
      </c>
      <c r="F399" s="1">
        <v>0</v>
      </c>
      <c r="G399" s="2">
        <f t="shared" si="8"/>
        <v>206975.94785999999</v>
      </c>
      <c r="H399" s="2">
        <f t="shared" si="9"/>
        <v>0.54000000001542503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3138.56</v>
      </c>
      <c r="D400" s="1">
        <f>'PR-RAS'!E405</f>
        <v>5950</v>
      </c>
      <c r="E400" s="1">
        <v>0</v>
      </c>
      <c r="F400" s="1">
        <v>0</v>
      </c>
      <c r="G400" s="2">
        <f t="shared" si="8"/>
        <v>6000.38544</v>
      </c>
      <c r="H400" s="2">
        <f t="shared" si="9"/>
        <v>0.44000000000005457</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596980.02</v>
      </c>
      <c r="D401" s="1">
        <f>'PR-RAS'!E406</f>
        <v>0</v>
      </c>
      <c r="E401" s="1">
        <v>0</v>
      </c>
      <c r="F401" s="1">
        <v>0</v>
      </c>
      <c r="G401" s="2">
        <f t="shared" si="8"/>
        <v>238792.00800000003</v>
      </c>
      <c r="H401" s="2">
        <f t="shared" si="9"/>
        <v>2.0000000018626451E-2</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93121.990000009537</v>
      </c>
      <c r="E402" s="1">
        <v>0</v>
      </c>
      <c r="F402" s="1">
        <v>0</v>
      </c>
      <c r="G402" s="2">
        <f t="shared" si="8"/>
        <v>74683.835980007658</v>
      </c>
      <c r="H402" s="2">
        <f t="shared" si="9"/>
        <v>9.9999904632568359E-3</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185167976.88999999</v>
      </c>
      <c r="D403" s="1">
        <f>'PR-RAS'!E408</f>
        <v>0</v>
      </c>
      <c r="E403" s="1">
        <v>0</v>
      </c>
      <c r="F403" s="1">
        <v>0</v>
      </c>
      <c r="G403" s="2">
        <f t="shared" si="8"/>
        <v>74437526.709779993</v>
      </c>
      <c r="H403" s="2">
        <f t="shared" si="9"/>
        <v>0.11000001430511475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1169596610.6400001</v>
      </c>
      <c r="D405" s="1">
        <f>'PR-RAS'!E410</f>
        <v>1258360804.4300001</v>
      </c>
      <c r="E405" s="1">
        <v>0</v>
      </c>
      <c r="F405" s="1">
        <v>0</v>
      </c>
      <c r="G405" s="2">
        <f t="shared" si="8"/>
        <v>1489272560.6780002</v>
      </c>
      <c r="H405" s="2">
        <f t="shared" si="9"/>
        <v>0.78999996185302734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4879558.84</v>
      </c>
      <c r="D406" s="1">
        <f>'PR-RAS'!E411</f>
        <v>4793183.2300000004</v>
      </c>
      <c r="E406" s="1">
        <v>0</v>
      </c>
      <c r="F406" s="1">
        <v>0</v>
      </c>
      <c r="G406" s="2">
        <f t="shared" si="8"/>
        <v>5858699.7465000004</v>
      </c>
      <c r="H406" s="2">
        <f t="shared" si="9"/>
        <v>0.39000000059604645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2165808721.8800001</v>
      </c>
      <c r="D407" s="1">
        <f>'PR-RAS'!E412</f>
        <v>2565311805.6099997</v>
      </c>
      <c r="E407" s="1">
        <v>0</v>
      </c>
      <c r="F407" s="1">
        <v>0</v>
      </c>
      <c r="G407" s="2">
        <f t="shared" si="8"/>
        <v>2962351527.2385998</v>
      </c>
      <c r="H407" s="2">
        <f t="shared" si="9"/>
        <v>0.51000022888183594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1966482109.7800002</v>
      </c>
      <c r="D408" s="1">
        <f>'PR-RAS'!E413</f>
        <v>2447138805.9900002</v>
      </c>
      <c r="E408" s="1">
        <v>0</v>
      </c>
      <c r="F408" s="1">
        <v>0</v>
      </c>
      <c r="G408" s="2">
        <f t="shared" si="8"/>
        <v>2792329206.75632</v>
      </c>
      <c r="H408" s="2">
        <f t="shared" si="9"/>
        <v>0.22999954223632813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199326612.0999999</v>
      </c>
      <c r="D409" s="1">
        <f>'PR-RAS'!E414</f>
        <v>118172999.61999941</v>
      </c>
      <c r="E409" s="1">
        <v>0</v>
      </c>
      <c r="F409" s="1">
        <v>0</v>
      </c>
      <c r="G409" s="2">
        <f t="shared" si="8"/>
        <v>177754425.42671946</v>
      </c>
      <c r="H409" s="2">
        <f t="shared" si="9"/>
        <v>0.48000049591064453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375757471.12000012</v>
      </c>
      <c r="D412" s="1">
        <f>'PR-RAS'!E417</f>
        <v>135114147.95000005</v>
      </c>
      <c r="E412" s="1">
        <v>0</v>
      </c>
      <c r="F412" s="1">
        <v>0</v>
      </c>
      <c r="G412" s="2">
        <f t="shared" si="8"/>
        <v>265500150.24522007</v>
      </c>
      <c r="H412" s="2">
        <f t="shared" si="9"/>
        <v>0.17000007629394531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97353561.650000006</v>
      </c>
      <c r="D413" s="1">
        <f>'PR-RAS'!E418</f>
        <v>88999008.329999998</v>
      </c>
      <c r="E413" s="1">
        <v>0</v>
      </c>
      <c r="F413" s="1">
        <v>0</v>
      </c>
      <c r="G413" s="2">
        <f t="shared" si="8"/>
        <v>113444850.26371999</v>
      </c>
      <c r="H413" s="2">
        <f t="shared" si="9"/>
        <v>0.67999999225139618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124394495.82000002</v>
      </c>
      <c r="D414" s="1">
        <f>'PR-RAS'!E420</f>
        <v>42470346.289999999</v>
      </c>
      <c r="E414" s="1">
        <v>0</v>
      </c>
      <c r="F414" s="1">
        <v>0</v>
      </c>
      <c r="G414" s="2">
        <f t="shared" si="8"/>
        <v>86455432.809200004</v>
      </c>
      <c r="H414" s="2">
        <f t="shared" si="9"/>
        <v>0.46999997645616531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119310.61</v>
      </c>
      <c r="D415" s="1">
        <f>'PR-RAS'!E421</f>
        <v>34580.639999999999</v>
      </c>
      <c r="E415" s="1">
        <v>0</v>
      </c>
      <c r="F415" s="1">
        <v>0</v>
      </c>
      <c r="G415" s="2">
        <f t="shared" si="8"/>
        <v>78027.362460000004</v>
      </c>
      <c r="H415" s="2">
        <f t="shared" si="9"/>
        <v>0.75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27211.439999999999</v>
      </c>
      <c r="D421" s="1">
        <f>'PR-RAS'!E427</f>
        <v>34580.639999999999</v>
      </c>
      <c r="E421" s="1">
        <v>0</v>
      </c>
      <c r="F421" s="1">
        <v>0</v>
      </c>
      <c r="G421" s="2">
        <f t="shared" si="8"/>
        <v>40476.542399999998</v>
      </c>
      <c r="H421" s="2">
        <f t="shared" si="9"/>
        <v>0.7999999999992724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27211.439999999999</v>
      </c>
      <c r="D422" s="1">
        <f>'PR-RAS'!E428</f>
        <v>34580.639999999999</v>
      </c>
      <c r="E422" s="1">
        <v>0</v>
      </c>
      <c r="F422" s="1">
        <v>0</v>
      </c>
      <c r="G422" s="2">
        <f t="shared" si="8"/>
        <v>40572.915119999998</v>
      </c>
      <c r="H422" s="2">
        <f t="shared" si="9"/>
        <v>0.7999999999992724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92099.17</v>
      </c>
      <c r="D428" s="1">
        <f>'PR-RAS'!E434</f>
        <v>0</v>
      </c>
      <c r="E428" s="1">
        <v>0</v>
      </c>
      <c r="F428" s="1">
        <v>0</v>
      </c>
      <c r="G428" s="2">
        <f t="shared" si="8"/>
        <v>39326.345589999997</v>
      </c>
      <c r="H428" s="2">
        <f t="shared" si="9"/>
        <v>0.16999999999825377</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41598214.850000001</v>
      </c>
      <c r="D466" s="1">
        <f>'PR-RAS'!E472</f>
        <v>28225.649999999998</v>
      </c>
      <c r="E466" s="1">
        <v>0</v>
      </c>
      <c r="F466" s="1">
        <v>0</v>
      </c>
      <c r="G466" s="2">
        <f t="shared" si="8"/>
        <v>19369419.759750001</v>
      </c>
      <c r="H466" s="2">
        <f t="shared" si="9"/>
        <v>0.49999999851206667</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41517964.859999999</v>
      </c>
      <c r="D471" s="1">
        <f>'PR-RAS'!E477</f>
        <v>801.67</v>
      </c>
      <c r="E471" s="1">
        <v>0</v>
      </c>
      <c r="F471" s="1">
        <v>0</v>
      </c>
      <c r="G471" s="2">
        <f t="shared" si="8"/>
        <v>19514197.054000001</v>
      </c>
      <c r="H471" s="2">
        <f t="shared" si="9"/>
        <v>0.47000000059608738</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80249.990000000005</v>
      </c>
      <c r="D475" s="1">
        <f>'PR-RAS'!E481</f>
        <v>27423.98</v>
      </c>
      <c r="E475" s="1">
        <v>0</v>
      </c>
      <c r="F475" s="1">
        <v>0</v>
      </c>
      <c r="G475" s="2">
        <f t="shared" si="8"/>
        <v>64036.4283</v>
      </c>
      <c r="H475" s="2">
        <f t="shared" si="9"/>
        <v>2.9999999995197868E-2</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80249.990000000005</v>
      </c>
      <c r="D476" s="1">
        <f>'PR-RAS'!E482</f>
        <v>27423.98</v>
      </c>
      <c r="E476" s="1">
        <v>0</v>
      </c>
      <c r="F476" s="1">
        <v>0</v>
      </c>
      <c r="G476" s="2">
        <f t="shared" si="8"/>
        <v>64171.526250000003</v>
      </c>
      <c r="H476" s="2">
        <f t="shared" si="9"/>
        <v>2.9999999995197868E-2</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82676970.360000014</v>
      </c>
      <c r="D478" s="1">
        <f>'PR-RAS'!E484</f>
        <v>42407540</v>
      </c>
      <c r="E478" s="1">
        <v>0</v>
      </c>
      <c r="F478" s="1">
        <v>0</v>
      </c>
      <c r="G478" s="2">
        <f t="shared" si="8"/>
        <v>79893708.021720007</v>
      </c>
      <c r="H478" s="2">
        <f t="shared" si="9"/>
        <v>0.36000001430511475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40000000</v>
      </c>
      <c r="E479" s="1">
        <v>0</v>
      </c>
      <c r="F479" s="1">
        <v>0</v>
      </c>
      <c r="G479" s="2">
        <f t="shared" si="8"/>
        <v>38240000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40000000</v>
      </c>
      <c r="E480" s="1">
        <v>0</v>
      </c>
      <c r="F480" s="1">
        <v>0</v>
      </c>
      <c r="G480" s="2">
        <f t="shared" si="8"/>
        <v>38320000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82676397.680000007</v>
      </c>
      <c r="D489" s="1">
        <f>'PR-RAS'!E495</f>
        <v>2407540</v>
      </c>
      <c r="E489" s="1">
        <v>0</v>
      </c>
      <c r="F489" s="1">
        <v>0</v>
      </c>
      <c r="G489" s="2">
        <f t="shared" si="8"/>
        <v>42695841.107840002</v>
      </c>
      <c r="H489" s="2">
        <f t="shared" si="9"/>
        <v>0.31999999284744263</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82666914.310000002</v>
      </c>
      <c r="D490" s="1">
        <f>'PR-RAS'!E496</f>
        <v>2407540</v>
      </c>
      <c r="E490" s="1">
        <v>0</v>
      </c>
      <c r="F490" s="1">
        <v>0</v>
      </c>
      <c r="G490" s="2">
        <f t="shared" si="8"/>
        <v>42778695.217589997</v>
      </c>
      <c r="H490" s="2">
        <f t="shared" si="9"/>
        <v>0.31000000238418579</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9483.3700000000008</v>
      </c>
      <c r="D492" s="1">
        <f>'PR-RAS'!E498</f>
        <v>0</v>
      </c>
      <c r="E492" s="1">
        <v>0</v>
      </c>
      <c r="F492" s="1">
        <v>0</v>
      </c>
      <c r="G492" s="2">
        <f t="shared" si="8"/>
        <v>4656.3346700000002</v>
      </c>
      <c r="H492" s="2">
        <f t="shared" si="9"/>
        <v>0.37000000000080036</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572.67999999999995</v>
      </c>
      <c r="D496" s="1">
        <f>'PR-RAS'!E502</f>
        <v>0</v>
      </c>
      <c r="E496" s="1">
        <v>0</v>
      </c>
      <c r="F496" s="1">
        <v>0</v>
      </c>
      <c r="G496" s="2">
        <f t="shared" si="8"/>
        <v>283.47659999999996</v>
      </c>
      <c r="H496" s="2">
        <f t="shared" si="9"/>
        <v>0.32000000000005002</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572.67999999999995</v>
      </c>
      <c r="D497" s="1">
        <f>'PR-RAS'!E503</f>
        <v>0</v>
      </c>
      <c r="E497" s="1">
        <v>0</v>
      </c>
      <c r="F497" s="1">
        <v>0</v>
      </c>
      <c r="G497" s="2">
        <f t="shared" si="8"/>
        <v>284.04927999999995</v>
      </c>
      <c r="H497" s="2">
        <f t="shared" si="9"/>
        <v>0.32000000000005002</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186393241.57999998</v>
      </c>
      <c r="D522" s="1">
        <f>'PR-RAS'!E528</f>
        <v>93052144.25</v>
      </c>
      <c r="E522" s="1">
        <v>0</v>
      </c>
      <c r="F522" s="1">
        <v>0</v>
      </c>
      <c r="G522" s="2">
        <f t="shared" ref="G522:G809" si="10">(B522/1000)*(C522*1+D522*2)</f>
        <v>194071213.17168</v>
      </c>
      <c r="H522" s="2">
        <f t="shared" ref="H522:H809" si="11">ABS(C522-ROUND(C522,0))+ABS(D522-ROUND(D522,0))</f>
        <v>0.67000001668930054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14999993.810000001</v>
      </c>
      <c r="D574" s="1">
        <f>'PR-RAS'!E580</f>
        <v>32183044.920000002</v>
      </c>
      <c r="E574" s="1">
        <v>0</v>
      </c>
      <c r="F574" s="1">
        <v>0</v>
      </c>
      <c r="G574" s="2">
        <f t="shared" si="10"/>
        <v>45476765.931450002</v>
      </c>
      <c r="H574" s="2">
        <f t="shared" si="11"/>
        <v>0.26999999769032001</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14999993.810000001</v>
      </c>
      <c r="D579" s="1">
        <f>'PR-RAS'!E585</f>
        <v>32183044.920000002</v>
      </c>
      <c r="E579" s="1">
        <v>0</v>
      </c>
      <c r="F579" s="1">
        <v>0</v>
      </c>
      <c r="G579" s="2">
        <f t="shared" si="10"/>
        <v>45873596.349699996</v>
      </c>
      <c r="H579" s="2">
        <f t="shared" si="11"/>
        <v>0.26999999769032001</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14999993.810000001</v>
      </c>
      <c r="D580" s="1">
        <f>'PR-RAS'!E586</f>
        <v>32183044.920000002</v>
      </c>
      <c r="E580" s="1">
        <v>0</v>
      </c>
      <c r="F580" s="1">
        <v>0</v>
      </c>
      <c r="G580" s="2">
        <f t="shared" si="10"/>
        <v>45952962.433349997</v>
      </c>
      <c r="H580" s="2">
        <f t="shared" si="11"/>
        <v>0.26999999769032001</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171393247.76999998</v>
      </c>
      <c r="D587" s="1">
        <f>'PR-RAS'!E593</f>
        <v>60869099.329999998</v>
      </c>
      <c r="E587" s="1">
        <v>0</v>
      </c>
      <c r="F587" s="1">
        <v>0</v>
      </c>
      <c r="G587" s="2">
        <f t="shared" si="10"/>
        <v>171775027.60797995</v>
      </c>
      <c r="H587" s="2">
        <f t="shared" si="11"/>
        <v>0.56000001728534698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50000000</v>
      </c>
      <c r="D588" s="1">
        <f>'PR-RAS'!E594</f>
        <v>0</v>
      </c>
      <c r="E588" s="1">
        <v>0</v>
      </c>
      <c r="F588" s="1">
        <v>0</v>
      </c>
      <c r="G588" s="2">
        <f t="shared" si="10"/>
        <v>29350000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50000000</v>
      </c>
      <c r="D589" s="1">
        <f>'PR-RAS'!E595</f>
        <v>0</v>
      </c>
      <c r="E589" s="1">
        <v>0</v>
      </c>
      <c r="F589" s="1">
        <v>0</v>
      </c>
      <c r="G589" s="2">
        <f t="shared" si="10"/>
        <v>29400000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84595073.379999995</v>
      </c>
      <c r="D599" s="1">
        <f>'PR-RAS'!E605</f>
        <v>60868813.009999998</v>
      </c>
      <c r="E599" s="1">
        <v>0</v>
      </c>
      <c r="F599" s="1">
        <v>0</v>
      </c>
      <c r="G599" s="2">
        <f t="shared" si="10"/>
        <v>123386954.24119999</v>
      </c>
      <c r="H599" s="2">
        <f t="shared" si="11"/>
        <v>0.38999999314546585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84574874.859999999</v>
      </c>
      <c r="D600" s="1">
        <f>'PR-RAS'!E606</f>
        <v>60849764</v>
      </c>
      <c r="E600" s="1">
        <v>0</v>
      </c>
      <c r="F600" s="1">
        <v>0</v>
      </c>
      <c r="G600" s="2">
        <f t="shared" si="10"/>
        <v>123558367.31314</v>
      </c>
      <c r="H600" s="2">
        <f t="shared" si="11"/>
        <v>0.14000000059604645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20198.52</v>
      </c>
      <c r="D602" s="1">
        <f>'PR-RAS'!E608</f>
        <v>19049.009999999998</v>
      </c>
      <c r="E602" s="1">
        <v>0</v>
      </c>
      <c r="F602" s="1">
        <v>0</v>
      </c>
      <c r="G602" s="2">
        <f t="shared" si="10"/>
        <v>35036.220539999995</v>
      </c>
      <c r="H602" s="2">
        <f t="shared" si="11"/>
        <v>0.48999999999796273</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7124.51</v>
      </c>
      <c r="D606" s="1">
        <f>'PR-RAS'!E612</f>
        <v>286.32</v>
      </c>
      <c r="E606" s="1">
        <v>0</v>
      </c>
      <c r="F606" s="1">
        <v>0</v>
      </c>
      <c r="G606" s="2">
        <f t="shared" si="10"/>
        <v>4656.7757499999998</v>
      </c>
      <c r="H606" s="2">
        <f t="shared" si="11"/>
        <v>0.8099999999997749</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7124.51</v>
      </c>
      <c r="D607" s="1">
        <f>'PR-RAS'!E613</f>
        <v>286.32</v>
      </c>
      <c r="E607" s="1">
        <v>0</v>
      </c>
      <c r="F607" s="1">
        <v>0</v>
      </c>
      <c r="G607" s="2">
        <f t="shared" si="10"/>
        <v>4664.4728999999998</v>
      </c>
      <c r="H607" s="2">
        <f t="shared" si="11"/>
        <v>0.8099999999997749</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36791049.880000003</v>
      </c>
      <c r="D611" s="1">
        <f>'PR-RAS'!E617</f>
        <v>0</v>
      </c>
      <c r="E611" s="1">
        <v>0</v>
      </c>
      <c r="F611" s="1">
        <v>0</v>
      </c>
      <c r="G611" s="2">
        <f t="shared" si="10"/>
        <v>22442540.426800001</v>
      </c>
      <c r="H611" s="2">
        <f t="shared" si="11"/>
        <v>0.11999999731779099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36791049.880000003</v>
      </c>
      <c r="D612" s="1">
        <f>'PR-RAS'!E618</f>
        <v>0</v>
      </c>
      <c r="E612" s="1">
        <v>0</v>
      </c>
      <c r="F612" s="1">
        <v>0</v>
      </c>
      <c r="G612" s="2">
        <f t="shared" si="10"/>
        <v>22479331.476679999</v>
      </c>
      <c r="H612" s="2">
        <f t="shared" si="11"/>
        <v>0.11999999731779099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61998745.759999961</v>
      </c>
      <c r="D630" s="1">
        <f>'PR-RAS'!E636</f>
        <v>50581797.960000001</v>
      </c>
      <c r="E630" s="1">
        <v>0</v>
      </c>
      <c r="F630" s="1">
        <v>0</v>
      </c>
      <c r="G630" s="2">
        <f t="shared" si="10"/>
        <v>102629112.91671997</v>
      </c>
      <c r="H630" s="2">
        <f t="shared" si="11"/>
        <v>0.28000003844499588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250446054.40000001</v>
      </c>
      <c r="D631" s="1">
        <f>'PR-RAS'!E637</f>
        <v>185712141.88</v>
      </c>
      <c r="E631" s="1">
        <v>0</v>
      </c>
      <c r="F631" s="1">
        <v>0</v>
      </c>
      <c r="G631" s="2">
        <f t="shared" si="10"/>
        <v>391778313.04079998</v>
      </c>
      <c r="H631" s="2">
        <f t="shared" si="11"/>
        <v>0.52000001072883606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2290203217.7000003</v>
      </c>
      <c r="D633" s="1">
        <f>'PR-RAS'!E639</f>
        <v>2607782151.8999996</v>
      </c>
      <c r="E633" s="1">
        <v>0</v>
      </c>
      <c r="F633" s="1">
        <v>0</v>
      </c>
      <c r="G633" s="2">
        <f t="shared" si="10"/>
        <v>4743645073.5880003</v>
      </c>
      <c r="H633" s="2">
        <f t="shared" si="11"/>
        <v>0.40000009536743164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2152875351.3600001</v>
      </c>
      <c r="D634" s="1">
        <f>'PR-RAS'!E640</f>
        <v>2540190950.2400002</v>
      </c>
      <c r="E634" s="1">
        <v>0</v>
      </c>
      <c r="F634" s="1">
        <v>0</v>
      </c>
      <c r="G634" s="2">
        <f t="shared" si="10"/>
        <v>4578651840.4147205</v>
      </c>
      <c r="H634" s="2">
        <f t="shared" si="11"/>
        <v>0.60000038146972656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137327866.34000015</v>
      </c>
      <c r="D635" s="1">
        <f>'PR-RAS'!E641</f>
        <v>67591201.659999371</v>
      </c>
      <c r="E635" s="1">
        <v>0</v>
      </c>
      <c r="F635" s="1">
        <v>0</v>
      </c>
      <c r="G635" s="2">
        <f t="shared" si="10"/>
        <v>172771510.9644393</v>
      </c>
      <c r="H635" s="2">
        <f t="shared" si="11"/>
        <v>0.68000078201293945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50597993.929999948</v>
      </c>
      <c r="E637" s="1">
        <v>0</v>
      </c>
      <c r="F637" s="1">
        <v>0</v>
      </c>
      <c r="G637" s="2">
        <f t="shared" si="10"/>
        <v>64360648.278959937</v>
      </c>
      <c r="H637" s="2">
        <f t="shared" si="11"/>
        <v>7.0000052452087402E-2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125311416.72000012</v>
      </c>
      <c r="D638" s="1">
        <f>'PR-RAS'!E644</f>
        <v>0</v>
      </c>
      <c r="E638" s="1">
        <v>0</v>
      </c>
      <c r="F638" s="1">
        <v>0</v>
      </c>
      <c r="G638" s="2">
        <f t="shared" si="10"/>
        <v>79823372.450640082</v>
      </c>
      <c r="H638" s="2">
        <f t="shared" si="11"/>
        <v>0.27999988198280334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12016449.620000035</v>
      </c>
      <c r="D639" s="1">
        <f>'PR-RAS'!E645</f>
        <v>118189195.58999932</v>
      </c>
      <c r="E639" s="1">
        <v>0</v>
      </c>
      <c r="F639" s="1">
        <v>0</v>
      </c>
      <c r="G639" s="2">
        <f t="shared" si="10"/>
        <v>158475908.43039915</v>
      </c>
      <c r="H639" s="2">
        <f t="shared" si="11"/>
        <v>0.79000064730644226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28758488.109999999</v>
      </c>
      <c r="D641" s="1">
        <f>'PR-RAS'!E647</f>
        <v>32641611</v>
      </c>
      <c r="E641" s="1">
        <v>0</v>
      </c>
      <c r="F641" s="1">
        <v>0</v>
      </c>
      <c r="G641" s="2">
        <f t="shared" si="10"/>
        <v>60186694.470399998</v>
      </c>
      <c r="H641" s="2">
        <f t="shared" si="11"/>
        <v>0.10999999940395355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98864596.859999999</v>
      </c>
      <c r="D642" s="1">
        <f>'PR-RAS'!E649</f>
        <v>75378448.299999997</v>
      </c>
      <c r="E642" s="1">
        <v>0</v>
      </c>
      <c r="F642" s="1">
        <v>0</v>
      </c>
      <c r="G642" s="2">
        <f t="shared" si="10"/>
        <v>160007377.30785999</v>
      </c>
      <c r="H642" s="2">
        <f t="shared" si="11"/>
        <v>0.43999999761581421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8817527098.8600006</v>
      </c>
      <c r="D643" s="1">
        <f>'PR-RAS'!E650</f>
        <v>61014398702.279999</v>
      </c>
      <c r="E643" s="1">
        <v>0</v>
      </c>
      <c r="F643" s="1">
        <v>0</v>
      </c>
      <c r="G643" s="2">
        <f t="shared" si="10"/>
        <v>84003340331.195648</v>
      </c>
      <c r="H643" s="2">
        <f t="shared" si="11"/>
        <v>0.4199981689453125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8840626504.5400009</v>
      </c>
      <c r="D644" s="1">
        <f>'PR-RAS'!E651</f>
        <v>60996128826.300003</v>
      </c>
      <c r="E644" s="1">
        <v>0</v>
      </c>
      <c r="F644" s="1">
        <v>0</v>
      </c>
      <c r="G644" s="2">
        <f t="shared" si="10"/>
        <v>84125544513.041031</v>
      </c>
      <c r="H644" s="2">
        <f t="shared" si="11"/>
        <v>0.76000213623046875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75765191.180000305</v>
      </c>
      <c r="D645" s="1">
        <f>'PR-RAS'!E652</f>
        <v>93648324.279998779</v>
      </c>
      <c r="E645" s="1">
        <v>0</v>
      </c>
      <c r="F645" s="1">
        <v>0</v>
      </c>
      <c r="G645" s="2">
        <f t="shared" si="10"/>
        <v>169411824.79255864</v>
      </c>
      <c r="H645" s="2">
        <f t="shared" si="11"/>
        <v>0.45999908447265625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2973</v>
      </c>
      <c r="D646" s="1">
        <f>'PR-RAS'!E653</f>
        <v>3000</v>
      </c>
      <c r="E646" s="1">
        <v>0</v>
      </c>
      <c r="F646" s="1">
        <v>0</v>
      </c>
      <c r="G646" s="2">
        <f t="shared" si="10"/>
        <v>5787.585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32410</v>
      </c>
      <c r="D647" s="1">
        <f>'PR-RAS'!E654</f>
        <v>31838</v>
      </c>
      <c r="E647" s="1">
        <v>0</v>
      </c>
      <c r="F647" s="1">
        <v>0</v>
      </c>
      <c r="G647" s="2">
        <f t="shared" si="10"/>
        <v>62071.556000000004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2823</v>
      </c>
      <c r="D648" s="1">
        <f>'PR-RAS'!E655</f>
        <v>2822</v>
      </c>
      <c r="E648" s="1">
        <v>0</v>
      </c>
      <c r="F648" s="1">
        <v>0</v>
      </c>
      <c r="G648" s="2">
        <f t="shared" si="10"/>
        <v>5478.1490000000003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29792</v>
      </c>
      <c r="D649" s="1">
        <f>'PR-RAS'!E656</f>
        <v>29120</v>
      </c>
      <c r="E649" s="1">
        <v>0</v>
      </c>
      <c r="F649" s="1">
        <v>0</v>
      </c>
      <c r="G649" s="2">
        <f t="shared" si="10"/>
        <v>57044.736000000004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51065075.789999999</v>
      </c>
      <c r="D650" s="1">
        <f>'PR-RAS'!E657</f>
        <v>72566512.099999994</v>
      </c>
      <c r="E650" s="1">
        <v>0</v>
      </c>
      <c r="F650" s="1">
        <v>0</v>
      </c>
      <c r="G650" s="2">
        <f t="shared" si="10"/>
        <v>127332566.89350998</v>
      </c>
      <c r="H650" s="2">
        <f t="shared" si="11"/>
        <v>0.30999999493360519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11695861.92</v>
      </c>
      <c r="D652" s="1">
        <f>'PR-RAS'!E659</f>
        <v>12849019.4</v>
      </c>
      <c r="E652" s="1">
        <v>0</v>
      </c>
      <c r="F652" s="1">
        <v>0</v>
      </c>
      <c r="G652" s="2">
        <f t="shared" si="10"/>
        <v>24343429.368719999</v>
      </c>
      <c r="H652" s="2">
        <f t="shared" si="11"/>
        <v>0.48000000044703484</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12258.42</v>
      </c>
      <c r="D653" s="1">
        <f>'PR-RAS'!E660</f>
        <v>10936.69</v>
      </c>
      <c r="E653" s="1">
        <v>0</v>
      </c>
      <c r="F653" s="1">
        <v>0</v>
      </c>
      <c r="G653" s="2">
        <f t="shared" si="10"/>
        <v>22253.933600000004</v>
      </c>
      <c r="H653" s="2">
        <f t="shared" si="11"/>
        <v>0.72999999999956344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9071015.8399999999</v>
      </c>
      <c r="D654" s="1">
        <f>'PR-RAS'!E661</f>
        <v>17550889.420000002</v>
      </c>
      <c r="E654" s="1">
        <v>0</v>
      </c>
      <c r="F654" s="1">
        <v>0</v>
      </c>
      <c r="G654" s="2">
        <f t="shared" si="10"/>
        <v>28844834.926040005</v>
      </c>
      <c r="H654" s="2">
        <f t="shared" si="11"/>
        <v>0.58000000193715096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2721.25</v>
      </c>
      <c r="D655" s="1">
        <f>'PR-RAS'!E662</f>
        <v>0</v>
      </c>
      <c r="E655" s="1">
        <v>0</v>
      </c>
      <c r="F655" s="1">
        <v>0</v>
      </c>
      <c r="G655" s="2">
        <f t="shared" si="10"/>
        <v>1779.6975</v>
      </c>
      <c r="H655" s="2">
        <f t="shared" si="11"/>
        <v>0.25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1973.06</v>
      </c>
      <c r="D656" s="1">
        <f>'PR-RAS'!E663</f>
        <v>0</v>
      </c>
      <c r="E656" s="1">
        <v>0</v>
      </c>
      <c r="F656" s="1">
        <v>0</v>
      </c>
      <c r="G656" s="2">
        <f t="shared" si="10"/>
        <v>1292.3543</v>
      </c>
      <c r="H656" s="2">
        <f t="shared" si="11"/>
        <v>5.999999999994543E-2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3144</v>
      </c>
      <c r="D657" s="1">
        <f>'PR-RAS'!E664</f>
        <v>1859.48</v>
      </c>
      <c r="E657" s="1">
        <v>0</v>
      </c>
      <c r="F657" s="1">
        <v>0</v>
      </c>
      <c r="G657" s="2">
        <f t="shared" si="10"/>
        <v>4502.1017600000005</v>
      </c>
      <c r="H657" s="2">
        <f t="shared" si="11"/>
        <v>0.48000000000001819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838563.44</v>
      </c>
      <c r="D658" s="1">
        <f>'PR-RAS'!E665</f>
        <v>13991516.189999999</v>
      </c>
      <c r="E658" s="1">
        <v>0</v>
      </c>
      <c r="F658" s="1">
        <v>0</v>
      </c>
      <c r="G658" s="2">
        <f t="shared" si="10"/>
        <v>18935788.453740001</v>
      </c>
      <c r="H658" s="2">
        <f t="shared" si="11"/>
        <v>0.62999999942258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5917183.21</v>
      </c>
      <c r="D662" s="1">
        <f>'PR-RAS'!E669</f>
        <v>2530375.2599999998</v>
      </c>
      <c r="E662" s="1">
        <v>0</v>
      </c>
      <c r="F662" s="1">
        <v>0</v>
      </c>
      <c r="G662" s="2">
        <f t="shared" si="10"/>
        <v>7256414.1955300011</v>
      </c>
      <c r="H662" s="2">
        <f t="shared" si="11"/>
        <v>0.46999999973922968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1110.8800000000001</v>
      </c>
      <c r="D663" s="1">
        <f>'PR-RAS'!E670</f>
        <v>7883.78</v>
      </c>
      <c r="E663" s="1">
        <v>0</v>
      </c>
      <c r="F663" s="1">
        <v>0</v>
      </c>
      <c r="G663" s="2">
        <f t="shared" si="10"/>
        <v>11173.52728</v>
      </c>
      <c r="H663" s="2">
        <f t="shared" si="11"/>
        <v>0.34000000000014552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85478.97</v>
      </c>
      <c r="D664" s="1">
        <f>'PR-RAS'!E671</f>
        <v>31041</v>
      </c>
      <c r="E664" s="1">
        <v>0</v>
      </c>
      <c r="F664" s="1">
        <v>0</v>
      </c>
      <c r="G664" s="2">
        <f t="shared" si="10"/>
        <v>97832.923110000003</v>
      </c>
      <c r="H664" s="2">
        <f t="shared" si="11"/>
        <v>2.9999999998835847E-2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466109.98</v>
      </c>
      <c r="E666" s="1">
        <v>0</v>
      </c>
      <c r="F666" s="1">
        <v>0</v>
      </c>
      <c r="G666" s="2">
        <f t="shared" si="10"/>
        <v>619926.27340000006</v>
      </c>
      <c r="H666" s="2">
        <f t="shared" si="11"/>
        <v>2.0000000018626451E-2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254252244.15000001</v>
      </c>
      <c r="D668" s="1">
        <f>'PR-RAS'!E675</f>
        <v>317790835.47000003</v>
      </c>
      <c r="E668" s="1">
        <v>0</v>
      </c>
      <c r="F668" s="1">
        <v>0</v>
      </c>
      <c r="G668" s="2">
        <f t="shared" si="10"/>
        <v>593519221.36503005</v>
      </c>
      <c r="H668" s="2">
        <f t="shared" si="11"/>
        <v>0.62000003457069397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45744842.119999997</v>
      </c>
      <c r="D669" s="1">
        <f>'PR-RAS'!E676</f>
        <v>51058065.829999998</v>
      </c>
      <c r="E669" s="1">
        <v>0</v>
      </c>
      <c r="F669" s="1">
        <v>0</v>
      </c>
      <c r="G669" s="2">
        <f t="shared" si="10"/>
        <v>98771130.485040009</v>
      </c>
      <c r="H669" s="2">
        <f t="shared" si="11"/>
        <v>0.28999999910593033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5837232.1699999999</v>
      </c>
      <c r="D670" s="1">
        <f>'PR-RAS'!E677</f>
        <v>14447275.390000001</v>
      </c>
      <c r="E670" s="1">
        <v>0</v>
      </c>
      <c r="F670" s="1">
        <v>0</v>
      </c>
      <c r="G670" s="2">
        <f t="shared" si="10"/>
        <v>23235562.793550003</v>
      </c>
      <c r="H670" s="2">
        <f t="shared" si="11"/>
        <v>0.56000000052154064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776001.53</v>
      </c>
      <c r="D671" s="1">
        <f>'PR-RAS'!E678</f>
        <v>527464.74</v>
      </c>
      <c r="E671" s="1">
        <v>0</v>
      </c>
      <c r="F671" s="1">
        <v>0</v>
      </c>
      <c r="G671" s="2">
        <f t="shared" si="10"/>
        <v>1226723.7767</v>
      </c>
      <c r="H671" s="2">
        <f t="shared" si="11"/>
        <v>0.72999999998137355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28798419.219999999</v>
      </c>
      <c r="D687" s="1">
        <f>'PR-RAS'!E694</f>
        <v>13220093.369999999</v>
      </c>
      <c r="E687" s="1">
        <v>0</v>
      </c>
      <c r="F687" s="1">
        <v>0</v>
      </c>
      <c r="G687" s="2">
        <f t="shared" si="10"/>
        <v>37893683.688560002</v>
      </c>
      <c r="H687" s="2">
        <f t="shared" si="11"/>
        <v>0.58999999798834324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182800.2</v>
      </c>
      <c r="D688" s="1">
        <f>'PR-RAS'!E695</f>
        <v>137752.69</v>
      </c>
      <c r="E688" s="1">
        <v>0</v>
      </c>
      <c r="F688" s="1">
        <v>0</v>
      </c>
      <c r="G688" s="2">
        <f t="shared" si="10"/>
        <v>314855.93346000003</v>
      </c>
      <c r="H688" s="2">
        <f t="shared" si="11"/>
        <v>0.51000000000931323</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744855.12</v>
      </c>
      <c r="D689" s="1">
        <f>'PR-RAS'!E696</f>
        <v>713813.18</v>
      </c>
      <c r="E689" s="1">
        <v>0</v>
      </c>
      <c r="F689" s="1">
        <v>0</v>
      </c>
      <c r="G689" s="2">
        <f t="shared" si="10"/>
        <v>1494667.2582399999</v>
      </c>
      <c r="H689" s="2">
        <f t="shared" si="11"/>
        <v>0.30000000004656613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526007.07999999996</v>
      </c>
      <c r="D690" s="1">
        <f>'PR-RAS'!E697</f>
        <v>1495933.06</v>
      </c>
      <c r="E690" s="1">
        <v>0</v>
      </c>
      <c r="F690" s="1">
        <v>0</v>
      </c>
      <c r="G690" s="2">
        <f t="shared" si="10"/>
        <v>2423814.6348000001</v>
      </c>
      <c r="H690" s="2">
        <f t="shared" si="11"/>
        <v>0.14000000001396984</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154090999.50999999</v>
      </c>
      <c r="D691" s="1">
        <f>'PR-RAS'!E698</f>
        <v>30419588.359999999</v>
      </c>
      <c r="E691" s="1">
        <v>0</v>
      </c>
      <c r="F691" s="1">
        <v>0</v>
      </c>
      <c r="G691" s="2">
        <f t="shared" si="10"/>
        <v>148301821.59869999</v>
      </c>
      <c r="H691" s="2">
        <f t="shared" si="11"/>
        <v>0.85000000894069672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610531.35</v>
      </c>
      <c r="D692" s="1">
        <f>'PR-RAS'!E699</f>
        <v>43862.5</v>
      </c>
      <c r="E692" s="1">
        <v>0</v>
      </c>
      <c r="F692" s="1">
        <v>0</v>
      </c>
      <c r="G692" s="2">
        <f t="shared" si="10"/>
        <v>482495.13784999994</v>
      </c>
      <c r="H692" s="2">
        <f t="shared" si="11"/>
        <v>0.84999999997671694</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1.9</v>
      </c>
      <c r="D695" s="1">
        <f>'PR-RAS'!E702</f>
        <v>0</v>
      </c>
      <c r="E695" s="1">
        <v>0</v>
      </c>
      <c r="F695" s="1">
        <v>0</v>
      </c>
      <c r="G695" s="2">
        <f t="shared" si="10"/>
        <v>1.3185999999999998</v>
      </c>
      <c r="H695" s="2">
        <f t="shared" si="11"/>
        <v>0.10000000000000009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58199522.719999999</v>
      </c>
      <c r="D703" s="1">
        <f>'PR-RAS'!E710</f>
        <v>61963980.340000004</v>
      </c>
      <c r="E703" s="1">
        <v>0</v>
      </c>
      <c r="F703" s="1">
        <v>0</v>
      </c>
      <c r="G703" s="2">
        <f t="shared" si="10"/>
        <v>127853493.3468</v>
      </c>
      <c r="H703" s="2">
        <f t="shared" si="11"/>
        <v>0.62000000476837158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517244.69</v>
      </c>
      <c r="D705" s="1">
        <f>'PR-RAS'!E712</f>
        <v>732819.18</v>
      </c>
      <c r="E705" s="1">
        <v>0</v>
      </c>
      <c r="F705" s="1">
        <v>0</v>
      </c>
      <c r="G705" s="2">
        <f t="shared" si="10"/>
        <v>1395949.6672</v>
      </c>
      <c r="H705" s="2">
        <f t="shared" si="11"/>
        <v>0.49000000004889444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2827832.41</v>
      </c>
      <c r="D709" s="1">
        <f>'PR-RAS'!E716</f>
        <v>3327537</v>
      </c>
      <c r="E709" s="1">
        <v>0</v>
      </c>
      <c r="F709" s="1">
        <v>0</v>
      </c>
      <c r="G709" s="2">
        <f t="shared" si="10"/>
        <v>6713897.7382800002</v>
      </c>
      <c r="H709" s="2">
        <f t="shared" si="11"/>
        <v>0.41000000014901161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1598613.28</v>
      </c>
      <c r="D710" s="1">
        <f>'PR-RAS'!E717</f>
        <v>1452205.66</v>
      </c>
      <c r="E710" s="1">
        <v>0</v>
      </c>
      <c r="F710" s="1">
        <v>0</v>
      </c>
      <c r="G710" s="2">
        <f t="shared" si="10"/>
        <v>3192644.4413999994</v>
      </c>
      <c r="H710" s="2">
        <f t="shared" si="11"/>
        <v>0.62000000011175871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18364991.73</v>
      </c>
      <c r="D711" s="1">
        <f>'PR-RAS'!E718</f>
        <v>17443776.300000001</v>
      </c>
      <c r="E711" s="1">
        <v>0</v>
      </c>
      <c r="F711" s="1">
        <v>0</v>
      </c>
      <c r="G711" s="2">
        <f t="shared" si="10"/>
        <v>37809306.474299997</v>
      </c>
      <c r="H711" s="2">
        <f t="shared" si="11"/>
        <v>0.57000000029802322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64543.46</v>
      </c>
      <c r="D712" s="1">
        <f>'PR-RAS'!E719</f>
        <v>61579.1</v>
      </c>
      <c r="E712" s="1">
        <v>0</v>
      </c>
      <c r="F712" s="1">
        <v>0</v>
      </c>
      <c r="G712" s="2">
        <f t="shared" si="10"/>
        <v>133455.88026000001</v>
      </c>
      <c r="H712" s="2">
        <f t="shared" si="11"/>
        <v>0.55999999999767169</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2187843.67</v>
      </c>
      <c r="D713" s="1">
        <f>'PR-RAS'!E720</f>
        <v>2530945.08</v>
      </c>
      <c r="E713" s="1">
        <v>0</v>
      </c>
      <c r="F713" s="1">
        <v>0</v>
      </c>
      <c r="G713" s="2">
        <f t="shared" si="10"/>
        <v>5161810.4869599994</v>
      </c>
      <c r="H713" s="2">
        <f t="shared" si="11"/>
        <v>0.41000000014901161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3171734.79</v>
      </c>
      <c r="D714" s="1">
        <f>'PR-RAS'!E721</f>
        <v>3910842.58</v>
      </c>
      <c r="E714" s="1">
        <v>0</v>
      </c>
      <c r="F714" s="1">
        <v>0</v>
      </c>
      <c r="G714" s="2">
        <f t="shared" si="10"/>
        <v>7838308.4243499991</v>
      </c>
      <c r="H714" s="2">
        <f t="shared" si="11"/>
        <v>0.62999999988824129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4447505.34</v>
      </c>
      <c r="D715" s="1">
        <f>'PR-RAS'!E722</f>
        <v>7375082.4299999997</v>
      </c>
      <c r="E715" s="1">
        <v>0</v>
      </c>
      <c r="F715" s="1">
        <v>0</v>
      </c>
      <c r="G715" s="2">
        <f t="shared" si="10"/>
        <v>13707136.522799999</v>
      </c>
      <c r="H715" s="2">
        <f t="shared" si="11"/>
        <v>0.76999999955296516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2036362.6</v>
      </c>
      <c r="D716" s="1">
        <f>'PR-RAS'!E723</f>
        <v>2531184.0499999998</v>
      </c>
      <c r="E716" s="1">
        <v>0</v>
      </c>
      <c r="F716" s="1">
        <v>0</v>
      </c>
      <c r="G716" s="2">
        <f t="shared" si="10"/>
        <v>5075592.4504999993</v>
      </c>
      <c r="H716" s="2">
        <f t="shared" si="11"/>
        <v>0.44999999972060323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374052.72</v>
      </c>
      <c r="D717" s="1">
        <f>'PR-RAS'!E724</f>
        <v>421314.43</v>
      </c>
      <c r="E717" s="1">
        <v>0</v>
      </c>
      <c r="F717" s="1">
        <v>0</v>
      </c>
      <c r="G717" s="2">
        <f t="shared" si="10"/>
        <v>871144.01127999998</v>
      </c>
      <c r="H717" s="2">
        <f t="shared" si="11"/>
        <v>0.71000000002095476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4570889.42</v>
      </c>
      <c r="D718" s="1">
        <f>'PR-RAS'!E725</f>
        <v>4678119.07</v>
      </c>
      <c r="E718" s="1">
        <v>0</v>
      </c>
      <c r="F718" s="1">
        <v>0</v>
      </c>
      <c r="G718" s="2">
        <f t="shared" si="10"/>
        <v>9985750.4605199993</v>
      </c>
      <c r="H718" s="2">
        <f t="shared" si="11"/>
        <v>0.49000000022351742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521729.54</v>
      </c>
      <c r="D719" s="1">
        <f>'PR-RAS'!E726</f>
        <v>587937.84</v>
      </c>
      <c r="E719" s="1">
        <v>0</v>
      </c>
      <c r="F719" s="1">
        <v>0</v>
      </c>
      <c r="G719" s="2">
        <f t="shared" si="10"/>
        <v>1218880.5479599999</v>
      </c>
      <c r="H719" s="2">
        <f t="shared" si="11"/>
        <v>0.62000000005355105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804558.34</v>
      </c>
      <c r="D728" s="1">
        <f>'PR-RAS'!E735</f>
        <v>0</v>
      </c>
      <c r="E728" s="1">
        <v>0</v>
      </c>
      <c r="F728" s="1">
        <v>0</v>
      </c>
      <c r="G728" s="2">
        <f t="shared" si="10"/>
        <v>584913.91317999992</v>
      </c>
      <c r="H728" s="2">
        <f t="shared" si="11"/>
        <v>0.33999999996740371</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2897.51</v>
      </c>
      <c r="D732" s="1">
        <f>'PR-RAS'!E739</f>
        <v>0</v>
      </c>
      <c r="E732" s="1">
        <v>0</v>
      </c>
      <c r="F732" s="1">
        <v>0</v>
      </c>
      <c r="G732" s="2">
        <f t="shared" si="10"/>
        <v>2118.0798100000002</v>
      </c>
      <c r="H732" s="2">
        <f t="shared" si="11"/>
        <v>0.48999999999978172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4866083.07</v>
      </c>
      <c r="D735" s="1">
        <f>'PR-RAS'!E742</f>
        <v>5492669.8799999999</v>
      </c>
      <c r="E735" s="1">
        <v>0</v>
      </c>
      <c r="F735" s="1">
        <v>0</v>
      </c>
      <c r="G735" s="2">
        <f t="shared" si="10"/>
        <v>11634944.35722</v>
      </c>
      <c r="H735" s="2">
        <f t="shared" si="11"/>
        <v>0.19000000040978193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116.66</v>
      </c>
      <c r="E736" s="1">
        <v>0</v>
      </c>
      <c r="F736" s="1">
        <v>0</v>
      </c>
      <c r="G736" s="2">
        <f t="shared" si="10"/>
        <v>171.49019999999999</v>
      </c>
      <c r="H736" s="2">
        <f t="shared" si="11"/>
        <v>0.34000000000000341</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1162.18</v>
      </c>
      <c r="D737" s="1">
        <f>'PR-RAS'!E744</f>
        <v>495.21</v>
      </c>
      <c r="E737" s="1">
        <v>0</v>
      </c>
      <c r="F737" s="1">
        <v>0</v>
      </c>
      <c r="G737" s="2">
        <f t="shared" si="10"/>
        <v>1584.3136</v>
      </c>
      <c r="H737" s="2">
        <f t="shared" si="11"/>
        <v>0.3900000000000432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1252.21</v>
      </c>
      <c r="D741" s="1">
        <f>'PR-RAS'!E748</f>
        <v>1185.8900000000001</v>
      </c>
      <c r="E741" s="1">
        <v>0</v>
      </c>
      <c r="F741" s="1">
        <v>0</v>
      </c>
      <c r="G741" s="2">
        <f t="shared" si="10"/>
        <v>2681.7526000000003</v>
      </c>
      <c r="H741" s="2">
        <f t="shared" si="11"/>
        <v>0.31999999999993634</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1948.59</v>
      </c>
      <c r="D751" s="1">
        <f>'PR-RAS'!E758</f>
        <v>1943.83</v>
      </c>
      <c r="E751" s="1">
        <v>0</v>
      </c>
      <c r="F751" s="1">
        <v>0</v>
      </c>
      <c r="G751" s="2">
        <f t="shared" si="10"/>
        <v>4377.1875</v>
      </c>
      <c r="H751" s="2">
        <f t="shared" si="11"/>
        <v>0.58000000000015461</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343028.79</v>
      </c>
      <c r="D752" s="1">
        <f>'PR-RAS'!E759</f>
        <v>488623.75</v>
      </c>
      <c r="E752" s="1">
        <v>0</v>
      </c>
      <c r="F752" s="1">
        <v>0</v>
      </c>
      <c r="G752" s="2">
        <f t="shared" si="10"/>
        <v>991527.49378999998</v>
      </c>
      <c r="H752" s="2">
        <f t="shared" si="11"/>
        <v>0.46000000002095476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1984079.3</v>
      </c>
      <c r="D753" s="1">
        <f>'PR-RAS'!E760</f>
        <v>3257717.25</v>
      </c>
      <c r="E753" s="1">
        <v>0</v>
      </c>
      <c r="F753" s="1">
        <v>0</v>
      </c>
      <c r="G753" s="2">
        <f t="shared" si="10"/>
        <v>6391634.3776000002</v>
      </c>
      <c r="H753" s="2">
        <f t="shared" si="11"/>
        <v>0.55000000004656613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15440807.470000001</v>
      </c>
      <c r="D754" s="1">
        <f>'PR-RAS'!E761</f>
        <v>21923559.09</v>
      </c>
      <c r="E754" s="1">
        <v>0</v>
      </c>
      <c r="F754" s="1">
        <v>0</v>
      </c>
      <c r="G754" s="2">
        <f t="shared" si="10"/>
        <v>44643808.014449999</v>
      </c>
      <c r="H754" s="2">
        <f t="shared" si="11"/>
        <v>0.56000000052154064</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5666.09</v>
      </c>
      <c r="D760" s="1">
        <f>'PR-RAS'!E767</f>
        <v>0</v>
      </c>
      <c r="E760" s="1">
        <v>0</v>
      </c>
      <c r="F760" s="1">
        <v>0</v>
      </c>
      <c r="G760" s="2">
        <f t="shared" si="10"/>
        <v>4300.5623100000003</v>
      </c>
      <c r="H760" s="2">
        <f t="shared" si="11"/>
        <v>9.0000000000145519E-2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145586.35</v>
      </c>
      <c r="E762" s="1">
        <v>0</v>
      </c>
      <c r="F762" s="1">
        <v>0</v>
      </c>
      <c r="G762" s="2">
        <f t="shared" si="10"/>
        <v>221582.4247</v>
      </c>
      <c r="H762" s="2">
        <f t="shared" si="11"/>
        <v>0.35000000000582077</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421520.6</v>
      </c>
      <c r="D783" s="1">
        <f>'PR-RAS'!E790</f>
        <v>131961.63</v>
      </c>
      <c r="E783" s="1">
        <v>0</v>
      </c>
      <c r="F783" s="1">
        <v>0</v>
      </c>
      <c r="G783" s="2">
        <f t="shared" si="10"/>
        <v>536017.09852</v>
      </c>
      <c r="H783" s="2">
        <f t="shared" si="11"/>
        <v>0.77000000001862645</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29164.03</v>
      </c>
      <c r="D784" s="1">
        <f>'PR-RAS'!E791</f>
        <v>92377.07</v>
      </c>
      <c r="E784" s="1">
        <v>0</v>
      </c>
      <c r="F784" s="1">
        <v>0</v>
      </c>
      <c r="G784" s="2">
        <f t="shared" si="10"/>
        <v>167497.92711000002</v>
      </c>
      <c r="H784" s="2">
        <f t="shared" si="11"/>
        <v>0.10000000000582077</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321.07</v>
      </c>
      <c r="D785" s="1">
        <f>'PR-RAS'!E792</f>
        <v>398</v>
      </c>
      <c r="E785" s="1">
        <v>0</v>
      </c>
      <c r="F785" s="1">
        <v>0</v>
      </c>
      <c r="G785" s="2">
        <f t="shared" si="10"/>
        <v>875.78287999999998</v>
      </c>
      <c r="H785" s="2">
        <f t="shared" si="11"/>
        <v>6.9999999999993179E-2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766.58</v>
      </c>
      <c r="D788" s="1">
        <f>'PR-RAS'!E795</f>
        <v>3256.63</v>
      </c>
      <c r="E788" s="1">
        <v>0</v>
      </c>
      <c r="F788" s="1">
        <v>0</v>
      </c>
      <c r="G788" s="2">
        <f t="shared" si="10"/>
        <v>5729.2340800000002</v>
      </c>
      <c r="H788" s="2">
        <f t="shared" si="11"/>
        <v>0.78999999999984993</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922000.92</v>
      </c>
      <c r="D792" s="1">
        <f>'PR-RAS'!E799</f>
        <v>0</v>
      </c>
      <c r="E792" s="1">
        <v>0</v>
      </c>
      <c r="F792" s="1">
        <v>0</v>
      </c>
      <c r="G792" s="2">
        <f t="shared" si="10"/>
        <v>729302.72772000008</v>
      </c>
      <c r="H792" s="2">
        <f t="shared" si="11"/>
        <v>7.9999999958090484E-2</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1012649.09</v>
      </c>
      <c r="D799" s="1">
        <f>'PR-RAS'!E806</f>
        <v>0</v>
      </c>
      <c r="E799" s="1">
        <v>0</v>
      </c>
      <c r="F799" s="1">
        <v>0</v>
      </c>
      <c r="G799" s="2">
        <f t="shared" si="10"/>
        <v>808093.97382000007</v>
      </c>
      <c r="H799" s="2">
        <f t="shared" si="11"/>
        <v>8.999999996740371E-2</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506341.18</v>
      </c>
      <c r="D800" s="1">
        <f>'PR-RAS'!E807</f>
        <v>0</v>
      </c>
      <c r="E800" s="1">
        <v>0</v>
      </c>
      <c r="F800" s="1">
        <v>0</v>
      </c>
      <c r="G800" s="2">
        <f t="shared" si="10"/>
        <v>404566.60282000003</v>
      </c>
      <c r="H800" s="2">
        <f t="shared" si="11"/>
        <v>0.17999999999301508</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2150</v>
      </c>
      <c r="D808" s="1">
        <f>'PR-RAS'!E815</f>
        <v>600</v>
      </c>
      <c r="E808" s="1">
        <v>0</v>
      </c>
      <c r="F808" s="1">
        <v>0</v>
      </c>
      <c r="G808" s="2">
        <f t="shared" si="10"/>
        <v>2703.4500000000003</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9790902.8200000003</v>
      </c>
      <c r="D809" s="1">
        <f>'PR-RAS'!E816</f>
        <v>9706784.6600000001</v>
      </c>
      <c r="E809" s="1">
        <v>0</v>
      </c>
      <c r="F809" s="1">
        <v>0</v>
      </c>
      <c r="G809" s="2">
        <f t="shared" si="10"/>
        <v>23597213.489120003</v>
      </c>
      <c r="H809" s="2">
        <f t="shared" si="11"/>
        <v>0.51999999955296516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44827.3</v>
      </c>
      <c r="D810" s="1">
        <f>'PR-RAS'!E817</f>
        <v>21079.97</v>
      </c>
      <c r="E810" s="1">
        <v>0</v>
      </c>
      <c r="F810" s="1">
        <v>0</v>
      </c>
      <c r="G810" s="2">
        <f t="shared" ref="G810:G983" si="18">(B810/1000)*(C810*1+D810*2)</f>
        <v>70372.677160000007</v>
      </c>
      <c r="H810" s="2">
        <f t="shared" ref="H810:H1067" si="19">ABS(C810-ROUND(C810,0))+ABS(D810-ROUND(D810,0))</f>
        <v>0.33000000000174623</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10027998.43</v>
      </c>
      <c r="D811" s="1">
        <f>'PR-RAS'!E818</f>
        <v>12910986.1</v>
      </c>
      <c r="E811" s="1">
        <v>0</v>
      </c>
      <c r="F811" s="1">
        <v>0</v>
      </c>
      <c r="G811" s="2">
        <f t="shared" si="18"/>
        <v>29038476.210299999</v>
      </c>
      <c r="H811" s="2">
        <f t="shared" si="19"/>
        <v>0.52999999932944775</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5567450.7000000002</v>
      </c>
      <c r="D812" s="1">
        <f>'PR-RAS'!E819</f>
        <v>5144122.1500000004</v>
      </c>
      <c r="E812" s="1">
        <v>0</v>
      </c>
      <c r="F812" s="1">
        <v>0</v>
      </c>
      <c r="G812" s="2">
        <f t="shared" si="18"/>
        <v>12858968.645000001</v>
      </c>
      <c r="H812" s="2">
        <f t="shared" si="19"/>
        <v>0.45000000018626451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600</v>
      </c>
      <c r="E813" s="1">
        <v>0</v>
      </c>
      <c r="F813" s="1">
        <v>0</v>
      </c>
      <c r="G813" s="2">
        <f t="shared" si="18"/>
        <v>974.40000000000009</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800</v>
      </c>
      <c r="D815" s="1">
        <f>'PR-RAS'!E822</f>
        <v>3830</v>
      </c>
      <c r="E815" s="1">
        <v>0</v>
      </c>
      <c r="F815" s="1">
        <v>0</v>
      </c>
      <c r="G815" s="2">
        <f t="shared" si="18"/>
        <v>6886.44</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47891232.43</v>
      </c>
      <c r="D816" s="1">
        <f>'PR-RAS'!E823</f>
        <v>13847676.25</v>
      </c>
      <c r="E816" s="1">
        <v>0</v>
      </c>
      <c r="F816" s="1">
        <v>0</v>
      </c>
      <c r="G816" s="2">
        <f t="shared" si="18"/>
        <v>61603066.717950001</v>
      </c>
      <c r="H816" s="2">
        <f t="shared" si="19"/>
        <v>0.67999999970197678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10760597.289999999</v>
      </c>
      <c r="D817" s="1">
        <f>'PR-RAS'!E824</f>
        <v>16808064.300000001</v>
      </c>
      <c r="E817" s="1">
        <v>0</v>
      </c>
      <c r="F817" s="1">
        <v>0</v>
      </c>
      <c r="G817" s="2">
        <f t="shared" si="18"/>
        <v>36211408.326239996</v>
      </c>
      <c r="H817" s="2">
        <f t="shared" si="19"/>
        <v>0.58999999985098839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461759.08</v>
      </c>
      <c r="D818" s="1">
        <f>'PR-RAS'!E825</f>
        <v>364517.77</v>
      </c>
      <c r="E818" s="1">
        <v>0</v>
      </c>
      <c r="F818" s="1">
        <v>0</v>
      </c>
      <c r="G818" s="2">
        <f t="shared" si="18"/>
        <v>972879.20454000006</v>
      </c>
      <c r="H818" s="2">
        <f t="shared" si="19"/>
        <v>0.30999999999767169</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785028.98</v>
      </c>
      <c r="D819" s="1">
        <f>'PR-RAS'!E826</f>
        <v>715999.18</v>
      </c>
      <c r="E819" s="1">
        <v>0</v>
      </c>
      <c r="F819" s="1">
        <v>0</v>
      </c>
      <c r="G819" s="2">
        <f t="shared" si="18"/>
        <v>1813528.3641199998</v>
      </c>
      <c r="H819" s="2">
        <f t="shared" si="19"/>
        <v>0.20000000006984919</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2485514.79</v>
      </c>
      <c r="D820" s="1">
        <f>'PR-RAS'!E827</f>
        <v>2353776.4500000002</v>
      </c>
      <c r="E820" s="1">
        <v>0</v>
      </c>
      <c r="F820" s="1">
        <v>0</v>
      </c>
      <c r="G820" s="2">
        <f t="shared" si="18"/>
        <v>5891122.4381099995</v>
      </c>
      <c r="H820" s="2">
        <f t="shared" si="19"/>
        <v>0.66000000014901161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8333519.3700000001</v>
      </c>
      <c r="D821" s="1">
        <f>'PR-RAS'!E828</f>
        <v>13936577.630000001</v>
      </c>
      <c r="E821" s="1">
        <v>0</v>
      </c>
      <c r="F821" s="1">
        <v>0</v>
      </c>
      <c r="G821" s="2">
        <f t="shared" si="18"/>
        <v>29689473.196600001</v>
      </c>
      <c r="H821" s="2">
        <f t="shared" si="19"/>
        <v>0.73999999929219484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17642.28</v>
      </c>
      <c r="D822" s="1">
        <f>'PR-RAS'!E829</f>
        <v>25285.78</v>
      </c>
      <c r="E822" s="1">
        <v>0</v>
      </c>
      <c r="F822" s="1">
        <v>0</v>
      </c>
      <c r="G822" s="2">
        <f t="shared" si="18"/>
        <v>56003.562639999996</v>
      </c>
      <c r="H822" s="2">
        <f t="shared" si="19"/>
        <v>0.5</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49916128.990000002</v>
      </c>
      <c r="D823" s="1">
        <f>'PR-RAS'!E830</f>
        <v>280905106.30000001</v>
      </c>
      <c r="E823" s="1">
        <v>0</v>
      </c>
      <c r="F823" s="1">
        <v>0</v>
      </c>
      <c r="G823" s="2">
        <f t="shared" si="18"/>
        <v>502839052.78697997</v>
      </c>
      <c r="H823" s="2">
        <f t="shared" si="19"/>
        <v>0.31000000983476639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1244954.51</v>
      </c>
      <c r="D834" s="1">
        <f>'PR-RAS'!E841</f>
        <v>0</v>
      </c>
      <c r="E834" s="1">
        <v>0</v>
      </c>
      <c r="F834" s="1">
        <v>0</v>
      </c>
      <c r="G834" s="2">
        <f t="shared" si="18"/>
        <v>1037047.1068299999</v>
      </c>
      <c r="H834" s="2">
        <f t="shared" si="19"/>
        <v>0.48999999999068677</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6544031.04</v>
      </c>
      <c r="D835" s="1">
        <f>'PR-RAS'!E842</f>
        <v>0</v>
      </c>
      <c r="E835" s="1">
        <v>0</v>
      </c>
      <c r="F835" s="1">
        <v>0</v>
      </c>
      <c r="G835" s="2">
        <f t="shared" si="18"/>
        <v>5457721.8873600001</v>
      </c>
      <c r="H835" s="2">
        <f t="shared" si="19"/>
        <v>4.0000000037252903E-2</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27211.439999999999</v>
      </c>
      <c r="D839" s="1">
        <f>'PR-RAS'!E846</f>
        <v>34580.639999999999</v>
      </c>
      <c r="E839" s="1">
        <v>0</v>
      </c>
      <c r="F839" s="1">
        <v>0</v>
      </c>
      <c r="G839" s="2">
        <f t="shared" si="18"/>
        <v>80760.339359999998</v>
      </c>
      <c r="H839" s="2">
        <f t="shared" si="19"/>
        <v>0.7999999999992724</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65554.61</v>
      </c>
      <c r="D843" s="1">
        <f>'PR-RAS'!E850</f>
        <v>0</v>
      </c>
      <c r="E843" s="1">
        <v>0</v>
      </c>
      <c r="F843" s="1">
        <v>0</v>
      </c>
      <c r="G843" s="2">
        <f t="shared" si="18"/>
        <v>55196.981619999999</v>
      </c>
      <c r="H843" s="2">
        <f t="shared" si="19"/>
        <v>0.38999999999941792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26544.560000000001</v>
      </c>
      <c r="D844" s="1">
        <f>'PR-RAS'!E851</f>
        <v>0</v>
      </c>
      <c r="E844" s="1">
        <v>0</v>
      </c>
      <c r="F844" s="1">
        <v>0</v>
      </c>
      <c r="G844" s="2">
        <f t="shared" si="18"/>
        <v>22377.06408</v>
      </c>
      <c r="H844" s="2">
        <f t="shared" si="19"/>
        <v>0.43999999999869033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40000000</v>
      </c>
      <c r="E867" s="1">
        <v>0</v>
      </c>
      <c r="F867" s="1">
        <v>0</v>
      </c>
      <c r="G867" s="2">
        <f t="shared" si="18"/>
        <v>69280000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18967.740000000002</v>
      </c>
      <c r="D878" s="1">
        <f>'PR-RAS'!E885</f>
        <v>0</v>
      </c>
      <c r="E878" s="1">
        <v>0</v>
      </c>
      <c r="F878" s="1">
        <v>0</v>
      </c>
      <c r="G878" s="2">
        <f t="shared" si="18"/>
        <v>16634.707980000003</v>
      </c>
      <c r="H878" s="2">
        <f t="shared" si="19"/>
        <v>0.25999999999839929</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49622000</v>
      </c>
      <c r="D879" s="1">
        <f>'PR-RAS'!E886</f>
        <v>0</v>
      </c>
      <c r="E879" s="1">
        <v>0</v>
      </c>
      <c r="F879" s="1">
        <v>0</v>
      </c>
      <c r="G879" s="2">
        <f t="shared" si="18"/>
        <v>43568116</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62212.14</v>
      </c>
      <c r="D880" s="1">
        <f>'PR-RAS'!E887</f>
        <v>237392</v>
      </c>
      <c r="E880" s="1">
        <v>0</v>
      </c>
      <c r="F880" s="1">
        <v>0</v>
      </c>
      <c r="G880" s="2">
        <f t="shared" si="18"/>
        <v>472019.60706000001</v>
      </c>
      <c r="H880" s="2">
        <f t="shared" si="19"/>
        <v>0.13999999999941792</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9483.3700000000008</v>
      </c>
      <c r="D883" s="1">
        <f>'PR-RAS'!E890</f>
        <v>0</v>
      </c>
      <c r="E883" s="1">
        <v>0</v>
      </c>
      <c r="F883" s="1">
        <v>0</v>
      </c>
      <c r="G883" s="2">
        <f t="shared" si="18"/>
        <v>8364.3323400000008</v>
      </c>
      <c r="H883" s="2">
        <f t="shared" si="19"/>
        <v>0.37000000000080036</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572.67999999999995</v>
      </c>
      <c r="D890" s="1">
        <f>'PR-RAS'!E897</f>
        <v>0</v>
      </c>
      <c r="E890" s="1">
        <v>0</v>
      </c>
      <c r="F890" s="1">
        <v>0</v>
      </c>
      <c r="G890" s="2">
        <f t="shared" si="18"/>
        <v>509.11251999999996</v>
      </c>
      <c r="H890" s="2">
        <f t="shared" si="19"/>
        <v>0.32000000000005002</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114155.8</v>
      </c>
      <c r="D946" s="1">
        <f>'PR-RAS'!E953</f>
        <v>114155.8</v>
      </c>
      <c r="E946" s="1">
        <v>0</v>
      </c>
      <c r="F946" s="1">
        <v>0</v>
      </c>
      <c r="G946" s="2">
        <f t="shared" si="18"/>
        <v>323631.69300000003</v>
      </c>
      <c r="H946" s="2">
        <f t="shared" si="19"/>
        <v>0.39999999999417923</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44367515.299999997</v>
      </c>
      <c r="D947" s="1">
        <f>'PR-RAS'!E954</f>
        <v>27756357.34</v>
      </c>
      <c r="E947" s="1">
        <v>0</v>
      </c>
      <c r="F947" s="1">
        <v>0</v>
      </c>
      <c r="G947" s="2">
        <f t="shared" si="18"/>
        <v>94486697.561079979</v>
      </c>
      <c r="H947" s="2">
        <f t="shared" si="19"/>
        <v>0.63999999687075615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27350.240000000002</v>
      </c>
      <c r="D948" s="1">
        <f>'PR-RAS'!E955</f>
        <v>28841.7</v>
      </c>
      <c r="E948" s="1">
        <v>0</v>
      </c>
      <c r="F948" s="1">
        <v>0</v>
      </c>
      <c r="G948" s="2">
        <f t="shared" si="18"/>
        <v>80526.857080000002</v>
      </c>
      <c r="H948" s="2">
        <f t="shared" si="19"/>
        <v>0.54000000000087311</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10299.34</v>
      </c>
      <c r="D950" s="1">
        <f>'PR-RAS'!E957</f>
        <v>4004.25</v>
      </c>
      <c r="E950" s="1">
        <v>0</v>
      </c>
      <c r="F950" s="1">
        <v>0</v>
      </c>
      <c r="G950" s="2">
        <f t="shared" si="18"/>
        <v>17374.140159999999</v>
      </c>
      <c r="H950" s="2">
        <f t="shared" si="19"/>
        <v>0.59000000000014552</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9899.18</v>
      </c>
      <c r="D951" s="1">
        <f>'PR-RAS'!E958</f>
        <v>13963.89</v>
      </c>
      <c r="E951" s="1">
        <v>0</v>
      </c>
      <c r="F951" s="1">
        <v>0</v>
      </c>
      <c r="G951" s="2">
        <f t="shared" si="18"/>
        <v>35935.612000000001</v>
      </c>
      <c r="H951" s="2">
        <f t="shared" si="19"/>
        <v>0.29000000000087311</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7124.51</v>
      </c>
      <c r="D958" s="1">
        <f>'PR-RAS'!E965</f>
        <v>0</v>
      </c>
      <c r="E958" s="1">
        <v>0</v>
      </c>
      <c r="F958" s="1">
        <v>0</v>
      </c>
      <c r="G958" s="2">
        <f t="shared" si="18"/>
        <v>6818.15607</v>
      </c>
      <c r="H958" s="2">
        <f t="shared" si="19"/>
        <v>0.48999999999978172</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36791049.880000003</v>
      </c>
      <c r="D961" s="1">
        <f>'PR-RAS'!E968</f>
        <v>0</v>
      </c>
      <c r="E961" s="1">
        <v>0</v>
      </c>
      <c r="F961" s="1">
        <v>0</v>
      </c>
      <c r="G961" s="2">
        <f t="shared" si="18"/>
        <v>35319407.884800002</v>
      </c>
      <c r="H961" s="2">
        <f t="shared" si="19"/>
        <v>0.11999999731779099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32642.27</v>
      </c>
      <c r="D978" s="1">
        <f>'PR-RAS'!E987</f>
        <v>33529.5</v>
      </c>
      <c r="E978" s="1">
        <v>0</v>
      </c>
      <c r="F978" s="1">
        <v>0</v>
      </c>
      <c r="G978" s="2">
        <f t="shared" si="18"/>
        <v>97408.140790000005</v>
      </c>
      <c r="H978" s="2">
        <f t="shared" si="19"/>
        <v>0.77000000000043656</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32942112.23</v>
      </c>
      <c r="D979" s="1">
        <f>'PR-RAS'!E988</f>
        <v>0</v>
      </c>
      <c r="E979" s="1">
        <v>0</v>
      </c>
      <c r="F979" s="1">
        <v>0</v>
      </c>
      <c r="G979" s="2">
        <f t="shared" si="18"/>
        <v>32217385.76094</v>
      </c>
      <c r="H979" s="2">
        <f t="shared" si="19"/>
        <v>0.23000000044703484</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3887518344.1599998</v>
      </c>
      <c r="D984" s="6">
        <f>BILANCA!E6</f>
        <v>4289255289.1199994</v>
      </c>
      <c r="E984" s="6">
        <v>0</v>
      </c>
      <c r="F984" s="6">
        <v>0</v>
      </c>
      <c r="G984" s="7">
        <f t="shared" ref="G984:G1241" si="22">B984/1000*C984+B984/500*D984</f>
        <v>12466028.9224</v>
      </c>
      <c r="H984" s="7">
        <f t="shared" si="19"/>
        <v>0.2799992561340332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2949772136.29</v>
      </c>
      <c r="D985" s="1">
        <f>BILANCA!E7</f>
        <v>3250689869.7099996</v>
      </c>
      <c r="E985" s="1">
        <v>0</v>
      </c>
      <c r="F985" s="1">
        <v>0</v>
      </c>
      <c r="G985" s="2">
        <f t="shared" si="22"/>
        <v>18902303.751419999</v>
      </c>
      <c r="H985" s="2">
        <f t="shared" si="19"/>
        <v>0.58000040054321289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271804279.13</v>
      </c>
      <c r="D986" s="1">
        <f>BILANCA!E8</f>
        <v>339530080.48000002</v>
      </c>
      <c r="E986" s="1">
        <v>0</v>
      </c>
      <c r="F986" s="1">
        <v>0</v>
      </c>
      <c r="G986" s="2">
        <f t="shared" si="22"/>
        <v>2852593.32027</v>
      </c>
      <c r="H986" s="2">
        <f t="shared" si="19"/>
        <v>0.61000001430511475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251915912.03</v>
      </c>
      <c r="D987" s="1">
        <f>BILANCA!E9</f>
        <v>265961879.24000001</v>
      </c>
      <c r="E987" s="1">
        <v>0</v>
      </c>
      <c r="F987" s="1">
        <v>0</v>
      </c>
      <c r="G987" s="2">
        <f t="shared" si="22"/>
        <v>3135358.6820400003</v>
      </c>
      <c r="H987" s="2">
        <f t="shared" si="19"/>
        <v>0.27000001072883606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45551099.710000001</v>
      </c>
      <c r="D988" s="1">
        <f>BILANCA!E10</f>
        <v>101319522.87</v>
      </c>
      <c r="E988" s="1">
        <v>0</v>
      </c>
      <c r="F988" s="1">
        <v>0</v>
      </c>
      <c r="G988" s="2">
        <f t="shared" si="22"/>
        <v>1240950.72725</v>
      </c>
      <c r="H988" s="2">
        <f t="shared" si="19"/>
        <v>0.41999999433755875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25662732.609999999</v>
      </c>
      <c r="D989" s="1">
        <f>BILANCA!E11</f>
        <v>27751321.629999999</v>
      </c>
      <c r="E989" s="1">
        <v>0</v>
      </c>
      <c r="F989" s="1">
        <v>0</v>
      </c>
      <c r="G989" s="2">
        <f t="shared" si="22"/>
        <v>486992.25522000005</v>
      </c>
      <c r="H989" s="2">
        <f t="shared" si="19"/>
        <v>0.76000000163912773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1867150962.8100002</v>
      </c>
      <c r="D990" s="1">
        <f>BILANCA!E12</f>
        <v>2078256175.75</v>
      </c>
      <c r="E990" s="1">
        <v>0</v>
      </c>
      <c r="F990" s="1">
        <v>0</v>
      </c>
      <c r="G990" s="2">
        <f t="shared" si="22"/>
        <v>42165643.200170003</v>
      </c>
      <c r="H990" s="2">
        <f t="shared" si="19"/>
        <v>0.43999981880187988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1634576571.8000002</v>
      </c>
      <c r="D991" s="1">
        <f>BILANCA!E13</f>
        <v>1819359292.6999998</v>
      </c>
      <c r="E991" s="1">
        <v>0</v>
      </c>
      <c r="F991" s="1">
        <v>0</v>
      </c>
      <c r="G991" s="2">
        <f t="shared" si="22"/>
        <v>42186361.257600002</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251191839.68000001</v>
      </c>
      <c r="D992" s="1">
        <f>BILANCA!E14</f>
        <v>327557108.85000002</v>
      </c>
      <c r="E992" s="1">
        <v>0</v>
      </c>
      <c r="F992" s="1">
        <v>0</v>
      </c>
      <c r="G992" s="2">
        <f t="shared" si="22"/>
        <v>8156754.5164200002</v>
      </c>
      <c r="H992" s="2">
        <f t="shared" si="19"/>
        <v>0.46999996900558472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1731338675.6099999</v>
      </c>
      <c r="D993" s="1">
        <f>BILANCA!E15</f>
        <v>1800229376.48</v>
      </c>
      <c r="E993" s="1">
        <v>0</v>
      </c>
      <c r="F993" s="1">
        <v>0</v>
      </c>
      <c r="G993" s="2">
        <f t="shared" si="22"/>
        <v>53317974.285700001</v>
      </c>
      <c r="H993" s="2">
        <f t="shared" si="19"/>
        <v>0.87000012397766113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251894363.55000001</v>
      </c>
      <c r="D994" s="1">
        <f>BILANCA!E16</f>
        <v>258506667.68000001</v>
      </c>
      <c r="E994" s="1">
        <v>0</v>
      </c>
      <c r="F994" s="1">
        <v>0</v>
      </c>
      <c r="G994" s="2">
        <f t="shared" si="22"/>
        <v>8457984.6880099997</v>
      </c>
      <c r="H994" s="2">
        <f t="shared" si="19"/>
        <v>0.76999998092651367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102024748.90000001</v>
      </c>
      <c r="D995" s="1">
        <f>BILANCA!E17</f>
        <v>108321760.23</v>
      </c>
      <c r="E995" s="1">
        <v>0</v>
      </c>
      <c r="F995" s="1">
        <v>0</v>
      </c>
      <c r="G995" s="2">
        <f t="shared" si="22"/>
        <v>3824019.2323200004</v>
      </c>
      <c r="H995" s="2">
        <f t="shared" si="19"/>
        <v>0.32999999821186066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701873055.94000006</v>
      </c>
      <c r="D996" s="1">
        <f>BILANCA!E18</f>
        <v>675255620.53999996</v>
      </c>
      <c r="E996" s="1">
        <v>0</v>
      </c>
      <c r="F996" s="1">
        <v>0</v>
      </c>
      <c r="G996" s="2">
        <f t="shared" si="22"/>
        <v>26680995.861259997</v>
      </c>
      <c r="H996" s="2">
        <f t="shared" si="19"/>
        <v>0.51999998092651367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68575353.449999988</v>
      </c>
      <c r="D997" s="1">
        <f>BILANCA!E19</f>
        <v>81733512.139999956</v>
      </c>
      <c r="E997" s="1">
        <v>0</v>
      </c>
      <c r="F997" s="1">
        <v>0</v>
      </c>
      <c r="G997" s="2">
        <f t="shared" si="22"/>
        <v>3248593.2882199986</v>
      </c>
      <c r="H997" s="2">
        <f t="shared" si="19"/>
        <v>0.58999994397163391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130722780.45</v>
      </c>
      <c r="D998" s="1">
        <f>BILANCA!E20</f>
        <v>145823960.86000001</v>
      </c>
      <c r="E998" s="1">
        <v>0</v>
      </c>
      <c r="F998" s="1">
        <v>0</v>
      </c>
      <c r="G998" s="2">
        <f t="shared" si="22"/>
        <v>6335560.5325500006</v>
      </c>
      <c r="H998" s="2">
        <f t="shared" si="19"/>
        <v>0.58999998867511749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10631906.27</v>
      </c>
      <c r="D999" s="1">
        <f>BILANCA!E21</f>
        <v>12865212.07</v>
      </c>
      <c r="E999" s="1">
        <v>0</v>
      </c>
      <c r="F999" s="1">
        <v>0</v>
      </c>
      <c r="G999" s="2">
        <f t="shared" si="22"/>
        <v>581797.28656000004</v>
      </c>
      <c r="H999" s="2">
        <f t="shared" si="19"/>
        <v>0.33999999985098839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23361083.98</v>
      </c>
      <c r="D1000" s="1">
        <f>BILANCA!E22</f>
        <v>24616322.059999999</v>
      </c>
      <c r="E1000" s="1">
        <v>0</v>
      </c>
      <c r="F1000" s="1">
        <v>0</v>
      </c>
      <c r="G1000" s="2">
        <f t="shared" si="22"/>
        <v>1234093.3777000001</v>
      </c>
      <c r="H1000" s="2">
        <f t="shared" si="19"/>
        <v>7.9999998211860657E-2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88029110.109999999</v>
      </c>
      <c r="D1001" s="1">
        <f>BILANCA!E23</f>
        <v>58013493.759999998</v>
      </c>
      <c r="E1001" s="1">
        <v>0</v>
      </c>
      <c r="F1001" s="1">
        <v>0</v>
      </c>
      <c r="G1001" s="2">
        <f t="shared" si="22"/>
        <v>3673009.75734</v>
      </c>
      <c r="H1001" s="2">
        <f t="shared" si="19"/>
        <v>0.35000000149011612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12529096</v>
      </c>
      <c r="D1002" s="1">
        <f>BILANCA!E24</f>
        <v>11215267.26</v>
      </c>
      <c r="E1002" s="1">
        <v>0</v>
      </c>
      <c r="F1002" s="1">
        <v>0</v>
      </c>
      <c r="G1002" s="2">
        <f t="shared" si="22"/>
        <v>664232.97988</v>
      </c>
      <c r="H1002" s="2">
        <f t="shared" si="19"/>
        <v>0.25999999977648258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15487052.460000001</v>
      </c>
      <c r="D1003" s="1">
        <f>BILANCA!E25</f>
        <v>16153658.4</v>
      </c>
      <c r="E1003" s="1">
        <v>0</v>
      </c>
      <c r="F1003" s="1">
        <v>0</v>
      </c>
      <c r="G1003" s="2">
        <f t="shared" si="22"/>
        <v>955887.38520000002</v>
      </c>
      <c r="H1003" s="2">
        <f t="shared" si="19"/>
        <v>0.8600000012665987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72359063.109999999</v>
      </c>
      <c r="D1004" s="1">
        <f>BILANCA!E26</f>
        <v>77730887.709999993</v>
      </c>
      <c r="E1004" s="1">
        <v>0</v>
      </c>
      <c r="F1004" s="1">
        <v>0</v>
      </c>
      <c r="G1004" s="2">
        <f t="shared" si="22"/>
        <v>4784237.6091299998</v>
      </c>
      <c r="H1004" s="2">
        <f t="shared" si="19"/>
        <v>0.40000000596046448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284544738.93000001</v>
      </c>
      <c r="D1006" s="1">
        <f>BILANCA!E28</f>
        <v>264685289.97999999</v>
      </c>
      <c r="E1006" s="1">
        <v>0</v>
      </c>
      <c r="F1006" s="1">
        <v>0</v>
      </c>
      <c r="G1006" s="2">
        <f t="shared" si="22"/>
        <v>18720052.334469996</v>
      </c>
      <c r="H1006" s="2">
        <f t="shared" si="19"/>
        <v>9.0000003576278687E-2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6183532.8099999949</v>
      </c>
      <c r="D1007" s="1">
        <f>BILANCA!E29</f>
        <v>9982962.4299999997</v>
      </c>
      <c r="E1007" s="1">
        <v>0</v>
      </c>
      <c r="F1007" s="1">
        <v>0</v>
      </c>
      <c r="G1007" s="2">
        <f t="shared" si="22"/>
        <v>627586.98407999985</v>
      </c>
      <c r="H1007" s="2">
        <f t="shared" si="19"/>
        <v>0.62000000476837158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33648190.689999998</v>
      </c>
      <c r="D1008" s="1">
        <f>BILANCA!E30</f>
        <v>38725018.509999998</v>
      </c>
      <c r="E1008" s="1">
        <v>0</v>
      </c>
      <c r="F1008" s="1">
        <v>0</v>
      </c>
      <c r="G1008" s="2">
        <f t="shared" si="22"/>
        <v>2777455.6927499999</v>
      </c>
      <c r="H1008" s="2">
        <f t="shared" si="19"/>
        <v>0.80000000447034836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1064962.3700000001</v>
      </c>
      <c r="D1010" s="1">
        <f>BILANCA!E32</f>
        <v>487158.63</v>
      </c>
      <c r="E1010" s="1">
        <v>0</v>
      </c>
      <c r="F1010" s="1">
        <v>0</v>
      </c>
      <c r="G1010" s="2">
        <f t="shared" si="22"/>
        <v>55060.550010000006</v>
      </c>
      <c r="H1010" s="2">
        <f t="shared" si="19"/>
        <v>0.7400000001071021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1890.75</v>
      </c>
      <c r="D1011" s="1">
        <f>BILANCA!E33</f>
        <v>1890.75</v>
      </c>
      <c r="E1011" s="1">
        <v>0</v>
      </c>
      <c r="F1011" s="1">
        <v>0</v>
      </c>
      <c r="G1011" s="2">
        <f t="shared" si="22"/>
        <v>158.82300000000001</v>
      </c>
      <c r="H1011" s="2">
        <f t="shared" si="19"/>
        <v>0.5</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28531511</v>
      </c>
      <c r="D1012" s="1">
        <f>BILANCA!E34</f>
        <v>29231105.460000001</v>
      </c>
      <c r="E1012" s="1">
        <v>0</v>
      </c>
      <c r="F1012" s="1">
        <v>0</v>
      </c>
      <c r="G1012" s="2">
        <f t="shared" si="22"/>
        <v>2522817.9356800001</v>
      </c>
      <c r="H1012" s="2">
        <f t="shared" si="19"/>
        <v>0.46000000089406967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154214641.71000001</v>
      </c>
      <c r="D1013" s="1">
        <f>BILANCA!E35</f>
        <v>157605872.87</v>
      </c>
      <c r="E1013" s="1">
        <v>0</v>
      </c>
      <c r="F1013" s="1">
        <v>0</v>
      </c>
      <c r="G1013" s="2">
        <f t="shared" si="22"/>
        <v>14082791.623499999</v>
      </c>
      <c r="H1013" s="2">
        <f t="shared" si="19"/>
        <v>0.41999998688697815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58783393.170000002</v>
      </c>
      <c r="D1014" s="1">
        <f>BILANCA!E36</f>
        <v>63907977.460000001</v>
      </c>
      <c r="E1014" s="1">
        <v>0</v>
      </c>
      <c r="F1014" s="1">
        <v>0</v>
      </c>
      <c r="G1014" s="2">
        <f t="shared" si="22"/>
        <v>5784579.79079</v>
      </c>
      <c r="H1014" s="2">
        <f t="shared" si="19"/>
        <v>0.63000000268220901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46843294.399999999</v>
      </c>
      <c r="D1015" s="1">
        <f>BILANCA!E37</f>
        <v>47060660.579999998</v>
      </c>
      <c r="E1015" s="1">
        <v>0</v>
      </c>
      <c r="F1015" s="1">
        <v>0</v>
      </c>
      <c r="G1015" s="2">
        <f t="shared" si="22"/>
        <v>4510867.6979200002</v>
      </c>
      <c r="H1015" s="2">
        <f t="shared" si="19"/>
        <v>0.82000000029802322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59374249.719999999</v>
      </c>
      <c r="D1016" s="1">
        <f>BILANCA!E38</f>
        <v>60496026.039999999</v>
      </c>
      <c r="E1016" s="1">
        <v>0</v>
      </c>
      <c r="F1016" s="1">
        <v>0</v>
      </c>
      <c r="G1016" s="2">
        <f t="shared" si="22"/>
        <v>5952087.9594000001</v>
      </c>
      <c r="H1016" s="2">
        <f t="shared" si="19"/>
        <v>0.32000000029802322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1616178.46</v>
      </c>
      <c r="D1017" s="1">
        <f>BILANCA!E39</f>
        <v>1675840.9</v>
      </c>
      <c r="E1017" s="1">
        <v>0</v>
      </c>
      <c r="F1017" s="1">
        <v>0</v>
      </c>
      <c r="G1017" s="2">
        <f t="shared" si="22"/>
        <v>168907.24884000001</v>
      </c>
      <c r="H1017" s="2">
        <f t="shared" si="19"/>
        <v>0.56000000005587935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12402474.039999999</v>
      </c>
      <c r="D1018" s="1">
        <f>BILANCA!E40</f>
        <v>15534632.109999999</v>
      </c>
      <c r="E1018" s="1">
        <v>0</v>
      </c>
      <c r="F1018" s="1">
        <v>0</v>
      </c>
      <c r="G1018" s="2">
        <f t="shared" si="22"/>
        <v>1521510.8391</v>
      </c>
      <c r="H1018" s="2">
        <f t="shared" si="19"/>
        <v>0.14999999850988388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675594.62</v>
      </c>
      <c r="D1019" s="1">
        <f>BILANCA!E41</f>
        <v>4912689.91</v>
      </c>
      <c r="E1019" s="1">
        <v>0</v>
      </c>
      <c r="F1019" s="1">
        <v>0</v>
      </c>
      <c r="G1019" s="2">
        <f t="shared" si="22"/>
        <v>378035.07984000002</v>
      </c>
      <c r="H1019" s="2">
        <f t="shared" si="19"/>
        <v>0.469999999855645</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138664.95999999999</v>
      </c>
      <c r="D1020" s="1">
        <f>BILANCA!E42</f>
        <v>4613074.5</v>
      </c>
      <c r="E1020" s="1">
        <v>0</v>
      </c>
      <c r="F1020" s="1">
        <v>0</v>
      </c>
      <c r="G1020" s="2">
        <f t="shared" si="22"/>
        <v>346498.11651999998</v>
      </c>
      <c r="H1020" s="2">
        <f t="shared" si="19"/>
        <v>0.54000000000814907</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1227452.24</v>
      </c>
      <c r="D1021" s="1">
        <f>BILANCA!E43</f>
        <v>1259635.24</v>
      </c>
      <c r="E1021" s="1">
        <v>0</v>
      </c>
      <c r="F1021" s="1">
        <v>0</v>
      </c>
      <c r="G1021" s="2">
        <f t="shared" si="22"/>
        <v>142375.46335999999</v>
      </c>
      <c r="H1021" s="2">
        <f t="shared" si="19"/>
        <v>0.47999999998137355</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690522.58</v>
      </c>
      <c r="D1022" s="1">
        <f>BILANCA!E44</f>
        <v>960019.83</v>
      </c>
      <c r="E1022" s="1">
        <v>0</v>
      </c>
      <c r="F1022" s="1">
        <v>0</v>
      </c>
      <c r="G1022" s="2">
        <f t="shared" si="22"/>
        <v>101811.92735999999</v>
      </c>
      <c r="H1022" s="2">
        <f t="shared" si="19"/>
        <v>0.59000000008381903</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2925268.4199999981</v>
      </c>
      <c r="D1023" s="1">
        <f>BILANCA!E45</f>
        <v>4661845.6999999993</v>
      </c>
      <c r="E1023" s="1">
        <v>0</v>
      </c>
      <c r="F1023" s="1">
        <v>0</v>
      </c>
      <c r="G1023" s="2">
        <f t="shared" si="22"/>
        <v>489958.39279999991</v>
      </c>
      <c r="H1023" s="2">
        <f t="shared" si="19"/>
        <v>0.7199999988079071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13903952.58</v>
      </c>
      <c r="D1025" s="1">
        <f>BILANCA!E47</f>
        <v>16743450.83</v>
      </c>
      <c r="E1025" s="1">
        <v>0</v>
      </c>
      <c r="F1025" s="1">
        <v>0</v>
      </c>
      <c r="G1025" s="2">
        <f t="shared" si="22"/>
        <v>1990415.8780800002</v>
      </c>
      <c r="H1025" s="2">
        <f t="shared" si="19"/>
        <v>0.58999999985098839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16336015.1</v>
      </c>
      <c r="D1026" s="1">
        <f>BILANCA!E48</f>
        <v>16427987.25</v>
      </c>
      <c r="E1026" s="1">
        <v>0</v>
      </c>
      <c r="F1026" s="1">
        <v>0</v>
      </c>
      <c r="G1026" s="2">
        <f t="shared" si="22"/>
        <v>2115255.5527999997</v>
      </c>
      <c r="H1026" s="2">
        <f t="shared" si="19"/>
        <v>0.34999999962747097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245615.4</v>
      </c>
      <c r="D1027" s="1">
        <f>BILANCA!E49</f>
        <v>245615.39</v>
      </c>
      <c r="E1027" s="1">
        <v>0</v>
      </c>
      <c r="F1027" s="1">
        <v>0</v>
      </c>
      <c r="G1027" s="2">
        <f t="shared" si="22"/>
        <v>32421.231919999998</v>
      </c>
      <c r="H1027" s="2">
        <f t="shared" si="19"/>
        <v>0.79000000000814907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27560314.66</v>
      </c>
      <c r="D1028" s="1">
        <f>BILANCA!E50</f>
        <v>28755207.77</v>
      </c>
      <c r="E1028" s="1">
        <v>0</v>
      </c>
      <c r="F1028" s="1">
        <v>0</v>
      </c>
      <c r="G1028" s="2">
        <f t="shared" si="22"/>
        <v>3828182.8590000002</v>
      </c>
      <c r="H1028" s="2">
        <f t="shared" si="19"/>
        <v>0.57000000029802322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856961.35</v>
      </c>
      <c r="D1029" s="1">
        <f>BILANCA!E51</f>
        <v>916015.7</v>
      </c>
      <c r="E1029" s="1">
        <v>0</v>
      </c>
      <c r="F1029" s="1">
        <v>0</v>
      </c>
      <c r="G1029" s="2">
        <f t="shared" si="22"/>
        <v>123693.66649999999</v>
      </c>
      <c r="H1029" s="2">
        <f t="shared" si="19"/>
        <v>0.65000000002328306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309536.37000000477</v>
      </c>
      <c r="D1030" s="1">
        <f>BILANCA!E52</f>
        <v>293490.72999999672</v>
      </c>
      <c r="E1030" s="1">
        <v>0</v>
      </c>
      <c r="F1030" s="1">
        <v>0</v>
      </c>
      <c r="G1030" s="2">
        <f t="shared" si="22"/>
        <v>42136.338009999912</v>
      </c>
      <c r="H1030" s="2">
        <f t="shared" si="19"/>
        <v>0.64000000804662704</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643567.14</v>
      </c>
      <c r="D1031" s="1">
        <f>BILANCA!E53</f>
        <v>542794.55000000005</v>
      </c>
      <c r="E1031" s="1">
        <v>0</v>
      </c>
      <c r="F1031" s="1">
        <v>0</v>
      </c>
      <c r="G1031" s="2">
        <f t="shared" si="22"/>
        <v>82999.499520000012</v>
      </c>
      <c r="H1031" s="2">
        <f t="shared" si="19"/>
        <v>0.58999999996740371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36671272.380000003</v>
      </c>
      <c r="D1032" s="1">
        <f>BILANCA!E54</f>
        <v>36519282.380000003</v>
      </c>
      <c r="E1032" s="1">
        <v>0</v>
      </c>
      <c r="F1032" s="1">
        <v>0</v>
      </c>
      <c r="G1032" s="2">
        <f t="shared" si="22"/>
        <v>5375782.0198600003</v>
      </c>
      <c r="H1032" s="2">
        <f t="shared" si="19"/>
        <v>0.76000000536441803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37005303.149999999</v>
      </c>
      <c r="D1033" s="1">
        <f>BILANCA!E55</f>
        <v>36768586.200000003</v>
      </c>
      <c r="E1033" s="1">
        <v>0</v>
      </c>
      <c r="F1033" s="1">
        <v>0</v>
      </c>
      <c r="G1033" s="2">
        <f t="shared" si="22"/>
        <v>5527123.7775000008</v>
      </c>
      <c r="H1033" s="2">
        <f t="shared" si="19"/>
        <v>0.35000000149011612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802525260.54999995</v>
      </c>
      <c r="D1034" s="1">
        <f>BILANCA!E56</f>
        <v>826267825.81000006</v>
      </c>
      <c r="E1034" s="1">
        <v>0</v>
      </c>
      <c r="F1034" s="1">
        <v>0</v>
      </c>
      <c r="G1034" s="2">
        <f t="shared" si="22"/>
        <v>125208106.52067</v>
      </c>
      <c r="H1034" s="2">
        <f t="shared" si="19"/>
        <v>0.63999998569488525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798364109.89999998</v>
      </c>
      <c r="D1035" s="1">
        <f>BILANCA!E57</f>
        <v>823260613.72000003</v>
      </c>
      <c r="E1035" s="1">
        <v>0</v>
      </c>
      <c r="F1035" s="1">
        <v>0</v>
      </c>
      <c r="G1035" s="2">
        <f t="shared" si="22"/>
        <v>127134037.54167999</v>
      </c>
      <c r="H1035" s="2">
        <f t="shared" si="19"/>
        <v>0.37999999523162842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3756815.88</v>
      </c>
      <c r="D1036" s="1">
        <f>BILANCA!E58</f>
        <v>2535625.62</v>
      </c>
      <c r="E1036" s="1">
        <v>0</v>
      </c>
      <c r="F1036" s="1">
        <v>0</v>
      </c>
      <c r="G1036" s="2">
        <f t="shared" si="22"/>
        <v>467887.55735999998</v>
      </c>
      <c r="H1036" s="2">
        <f t="shared" si="19"/>
        <v>0.5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67251.7</v>
      </c>
      <c r="E1037" s="1">
        <v>0</v>
      </c>
      <c r="F1037" s="1">
        <v>0</v>
      </c>
      <c r="G1037" s="2">
        <f t="shared" si="22"/>
        <v>7263.1835999999994</v>
      </c>
      <c r="H1037" s="2">
        <f t="shared" si="19"/>
        <v>0.30000000000291038</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101768.72</v>
      </c>
      <c r="D1039" s="1">
        <f>BILANCA!E61</f>
        <v>101768.72</v>
      </c>
      <c r="E1039" s="1">
        <v>0</v>
      </c>
      <c r="F1039" s="1">
        <v>0</v>
      </c>
      <c r="G1039" s="2">
        <f t="shared" si="22"/>
        <v>17097.144959999998</v>
      </c>
      <c r="H1039" s="2">
        <f t="shared" si="19"/>
        <v>0.55999999999767169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302566.05</v>
      </c>
      <c r="D1040" s="1">
        <f>BILANCA!E62</f>
        <v>302566.05</v>
      </c>
      <c r="E1040" s="1">
        <v>0</v>
      </c>
      <c r="F1040" s="1">
        <v>0</v>
      </c>
      <c r="G1040" s="2">
        <f t="shared" si="22"/>
        <v>51738.794549999999</v>
      </c>
      <c r="H1040" s="2">
        <f t="shared" si="19"/>
        <v>9.9999999976716936E-2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7125136.0800000001</v>
      </c>
      <c r="D1041" s="1">
        <f>BILANCA!E63</f>
        <v>5426281.2400000002</v>
      </c>
      <c r="E1041" s="1">
        <v>0</v>
      </c>
      <c r="F1041" s="1">
        <v>0</v>
      </c>
      <c r="G1041" s="2">
        <f t="shared" si="22"/>
        <v>1042706.51648</v>
      </c>
      <c r="H1041" s="2">
        <f t="shared" si="19"/>
        <v>0.32000000029802322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5625443.3899999997</v>
      </c>
      <c r="D1042" s="1">
        <f>BILANCA!E64</f>
        <v>3015379.55</v>
      </c>
      <c r="E1042" s="1">
        <v>0</v>
      </c>
      <c r="F1042" s="1">
        <v>0</v>
      </c>
      <c r="G1042" s="2">
        <f t="shared" si="22"/>
        <v>687715.94690999994</v>
      </c>
      <c r="H1042" s="2">
        <f t="shared" si="19"/>
        <v>0.83999999985098839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159791.45000000001</v>
      </c>
      <c r="D1043" s="1">
        <f>BILANCA!E65</f>
        <v>152655.95000000001</v>
      </c>
      <c r="E1043" s="1">
        <v>0</v>
      </c>
      <c r="F1043" s="1">
        <v>0</v>
      </c>
      <c r="G1043" s="2">
        <f t="shared" si="22"/>
        <v>27906.201000000001</v>
      </c>
      <c r="H1043" s="2">
        <f t="shared" si="19"/>
        <v>0.5</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1102.92</v>
      </c>
      <c r="D1044" s="1">
        <f>BILANCA!E66</f>
        <v>1102.92</v>
      </c>
      <c r="E1044" s="1">
        <v>0</v>
      </c>
      <c r="F1044" s="1">
        <v>0</v>
      </c>
      <c r="G1044" s="2">
        <f t="shared" si="22"/>
        <v>201.83436</v>
      </c>
      <c r="H1044" s="2">
        <f t="shared" si="19"/>
        <v>0.15999999999985448</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1338798.32</v>
      </c>
      <c r="D1045" s="1">
        <f>BILANCA!E67</f>
        <v>2257142.8199999998</v>
      </c>
      <c r="E1045" s="1">
        <v>0</v>
      </c>
      <c r="F1045" s="1">
        <v>0</v>
      </c>
      <c r="G1045" s="2">
        <f t="shared" si="22"/>
        <v>362891.20551999996</v>
      </c>
      <c r="H1045" s="2">
        <f t="shared" si="19"/>
        <v>0.50000000023283064</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937746207.86999989</v>
      </c>
      <c r="D1046" s="1">
        <f>BILANCA!E68</f>
        <v>1038565419.41</v>
      </c>
      <c r="E1046" s="1">
        <v>0</v>
      </c>
      <c r="F1046" s="1">
        <v>0</v>
      </c>
      <c r="G1046" s="2">
        <f t="shared" si="22"/>
        <v>189937253.94147</v>
      </c>
      <c r="H1046" s="2">
        <f t="shared" si="19"/>
        <v>0.54000008106231689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75765191.179999992</v>
      </c>
      <c r="D1047" s="1">
        <f>BILANCA!E69</f>
        <v>93648324.280000001</v>
      </c>
      <c r="E1047" s="1">
        <v>0</v>
      </c>
      <c r="F1047" s="1">
        <v>0</v>
      </c>
      <c r="G1047" s="2">
        <f t="shared" si="22"/>
        <v>16835957.743359998</v>
      </c>
      <c r="H1047" s="2">
        <f t="shared" si="19"/>
        <v>0.45999999344348907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69655585.339999989</v>
      </c>
      <c r="D1048" s="1">
        <f>BILANCA!E70</f>
        <v>86954633.650000006</v>
      </c>
      <c r="E1048" s="1">
        <v>0</v>
      </c>
      <c r="F1048" s="1">
        <v>0</v>
      </c>
      <c r="G1048" s="2">
        <f t="shared" si="22"/>
        <v>15831715.421599999</v>
      </c>
      <c r="H1048" s="2">
        <f t="shared" si="19"/>
        <v>0.68999998271465302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430.38</v>
      </c>
      <c r="E1049" s="1">
        <v>0</v>
      </c>
      <c r="F1049" s="1">
        <v>0</v>
      </c>
      <c r="G1049" s="2">
        <f t="shared" si="22"/>
        <v>56.810160000000003</v>
      </c>
      <c r="H1049" s="2">
        <f t="shared" si="19"/>
        <v>0.37999999999999545</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69530273.049999997</v>
      </c>
      <c r="D1050" s="1">
        <f>BILANCA!E72</f>
        <v>86899279.730000004</v>
      </c>
      <c r="E1050" s="1">
        <v>0</v>
      </c>
      <c r="F1050" s="1">
        <v>0</v>
      </c>
      <c r="G1050" s="2">
        <f t="shared" si="22"/>
        <v>16303031.778170001</v>
      </c>
      <c r="H1050" s="2">
        <f t="shared" si="19"/>
        <v>0.31999999284744263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237.57</v>
      </c>
      <c r="D1051" s="1">
        <f>BILANCA!E73</f>
        <v>0</v>
      </c>
      <c r="E1051" s="1">
        <v>0</v>
      </c>
      <c r="F1051" s="1">
        <v>0</v>
      </c>
      <c r="G1051" s="2">
        <f t="shared" si="22"/>
        <v>16.15476</v>
      </c>
      <c r="H1051" s="2">
        <f t="shared" si="19"/>
        <v>0.43000000000000682</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125074.72</v>
      </c>
      <c r="D1052" s="1">
        <f>BILANCA!E74</f>
        <v>54923.54</v>
      </c>
      <c r="E1052" s="1">
        <v>0</v>
      </c>
      <c r="F1052" s="1">
        <v>0</v>
      </c>
      <c r="G1052" s="2">
        <f t="shared" si="22"/>
        <v>16209.604200000002</v>
      </c>
      <c r="H1052" s="2">
        <f t="shared" si="19"/>
        <v>0.73999999999796273</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5941136.1500000004</v>
      </c>
      <c r="D1053" s="1">
        <f>BILANCA!E75</f>
        <v>6536527</v>
      </c>
      <c r="E1053" s="1">
        <v>0</v>
      </c>
      <c r="F1053" s="1">
        <v>0</v>
      </c>
      <c r="G1053" s="2">
        <f t="shared" si="22"/>
        <v>1330993.3105000001</v>
      </c>
      <c r="H1053" s="2">
        <f t="shared" si="19"/>
        <v>0.15000000037252903</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168422.57</v>
      </c>
      <c r="D1054" s="1">
        <f>BILANCA!E76</f>
        <v>157054.19</v>
      </c>
      <c r="E1054" s="1">
        <v>0</v>
      </c>
      <c r="F1054" s="1">
        <v>0</v>
      </c>
      <c r="G1054" s="2">
        <f t="shared" si="22"/>
        <v>34259.697449999992</v>
      </c>
      <c r="H1054" s="2">
        <f t="shared" si="19"/>
        <v>0.61999999999534339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47.12</v>
      </c>
      <c r="D1055" s="1">
        <f>BILANCA!E77</f>
        <v>109.44</v>
      </c>
      <c r="E1055" s="1">
        <v>0</v>
      </c>
      <c r="F1055" s="1">
        <v>0</v>
      </c>
      <c r="G1055" s="2">
        <f t="shared" si="22"/>
        <v>19.151999999999997</v>
      </c>
      <c r="H1055" s="2">
        <f t="shared" si="19"/>
        <v>0.55999999999999517</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167157530.83999997</v>
      </c>
      <c r="D1056" s="1">
        <f>BILANCA!E78</f>
        <v>217487948.65000001</v>
      </c>
      <c r="E1056" s="1">
        <v>0</v>
      </c>
      <c r="F1056" s="1">
        <v>0</v>
      </c>
      <c r="G1056" s="2">
        <f t="shared" si="22"/>
        <v>43955740.254219994</v>
      </c>
      <c r="H1056" s="2">
        <f t="shared" si="19"/>
        <v>0.51000002026557922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157668310.91999999</v>
      </c>
      <c r="D1057" s="1">
        <f>BILANCA!E79</f>
        <v>208872102.43000001</v>
      </c>
      <c r="E1057" s="1">
        <v>0</v>
      </c>
      <c r="F1057" s="1">
        <v>0</v>
      </c>
      <c r="G1057" s="2">
        <f t="shared" si="22"/>
        <v>42580526.167719997</v>
      </c>
      <c r="H1057" s="2">
        <f t="shared" si="19"/>
        <v>0.51000002026557922</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157668310.91999999</v>
      </c>
      <c r="D1058" s="1">
        <f>BILANCA!E80</f>
        <v>208872102.43000001</v>
      </c>
      <c r="E1058" s="1">
        <v>0</v>
      </c>
      <c r="F1058" s="1">
        <v>0</v>
      </c>
      <c r="G1058" s="2">
        <f t="shared" si="22"/>
        <v>43155938.683499999</v>
      </c>
      <c r="H1058" s="2">
        <f t="shared" si="19"/>
        <v>0.51000002026557922</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71204.55</v>
      </c>
      <c r="D1060" s="1">
        <f>BILANCA!E82</f>
        <v>44521.01</v>
      </c>
      <c r="E1060" s="1">
        <v>0</v>
      </c>
      <c r="F1060" s="1">
        <v>0</v>
      </c>
      <c r="G1060" s="2">
        <f t="shared" si="22"/>
        <v>12338.98589</v>
      </c>
      <c r="H1060" s="2">
        <f t="shared" si="19"/>
        <v>0.45999999999912689</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824666.18</v>
      </c>
      <c r="D1061" s="1">
        <f>BILANCA!E83</f>
        <v>1227013.1100000001</v>
      </c>
      <c r="E1061" s="1">
        <v>0</v>
      </c>
      <c r="F1061" s="1">
        <v>0</v>
      </c>
      <c r="G1061" s="2">
        <f t="shared" si="22"/>
        <v>255738.00720000002</v>
      </c>
      <c r="H1061" s="2">
        <f t="shared" si="19"/>
        <v>0.29000000015366822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520429.03</v>
      </c>
      <c r="D1062" s="1">
        <f>BILANCA!E84</f>
        <v>629668.06999999995</v>
      </c>
      <c r="E1062" s="1">
        <v>0</v>
      </c>
      <c r="F1062" s="1">
        <v>0</v>
      </c>
      <c r="G1062" s="2">
        <f t="shared" si="22"/>
        <v>140601.44842999999</v>
      </c>
      <c r="H1062" s="2">
        <f t="shared" si="19"/>
        <v>9.9999999976716936E-2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23909.8</v>
      </c>
      <c r="D1063" s="1">
        <f>BILANCA!E85</f>
        <v>24332.55</v>
      </c>
      <c r="E1063" s="1">
        <v>0</v>
      </c>
      <c r="F1063" s="1">
        <v>0</v>
      </c>
      <c r="G1063" s="2">
        <f t="shared" si="22"/>
        <v>5805.9920000000002</v>
      </c>
      <c r="H1063" s="2">
        <f t="shared" si="19"/>
        <v>0.65000000000145519</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8096829.96</v>
      </c>
      <c r="D1064" s="1">
        <f>BILANCA!E86</f>
        <v>6738976.5800000001</v>
      </c>
      <c r="E1064" s="1">
        <v>0</v>
      </c>
      <c r="F1064" s="1">
        <v>0</v>
      </c>
      <c r="G1064" s="2">
        <f t="shared" si="22"/>
        <v>1747557.4327199999</v>
      </c>
      <c r="H1064" s="2">
        <f t="shared" si="19"/>
        <v>0.4599999999627471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380056.07000000007</v>
      </c>
      <c r="D1065" s="1">
        <f>BILANCA!E87</f>
        <v>309760</v>
      </c>
      <c r="E1065" s="1">
        <v>0</v>
      </c>
      <c r="F1065" s="1">
        <v>0</v>
      </c>
      <c r="G1065" s="2">
        <f t="shared" si="22"/>
        <v>81965.237740000011</v>
      </c>
      <c r="H1065" s="2">
        <f t="shared" si="19"/>
        <v>7.000000006519258E-2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1482470.3800000001</v>
      </c>
      <c r="D1066" s="1">
        <f>BILANCA!E88</f>
        <v>1412174.31</v>
      </c>
      <c r="E1066" s="1">
        <v>0</v>
      </c>
      <c r="F1066" s="1">
        <v>0</v>
      </c>
      <c r="G1066" s="2">
        <f t="shared" si="22"/>
        <v>357465.97700000001</v>
      </c>
      <c r="H1066" s="2">
        <f t="shared" si="19"/>
        <v>0.69000000017695129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180321.9</v>
      </c>
      <c r="D1067" s="1">
        <f>BILANCA!E89</f>
        <v>144798.38</v>
      </c>
      <c r="E1067" s="1">
        <v>0</v>
      </c>
      <c r="F1067" s="1">
        <v>0</v>
      </c>
      <c r="G1067" s="2">
        <f t="shared" si="22"/>
        <v>39473.167440000005</v>
      </c>
      <c r="H1067" s="2">
        <f t="shared" si="19"/>
        <v>0.48000000001047738</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267981.49</v>
      </c>
      <c r="D1071" s="1">
        <f>BILANCA!E93</f>
        <v>224977.53</v>
      </c>
      <c r="E1071" s="1">
        <v>0</v>
      </c>
      <c r="F1071" s="1">
        <v>0</v>
      </c>
      <c r="G1071" s="2">
        <f t="shared" si="22"/>
        <v>63178.416399999995</v>
      </c>
      <c r="H1071" s="2">
        <f t="shared" si="23"/>
        <v>0.95999999999185093</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945787.96</v>
      </c>
      <c r="D1075" s="1">
        <f>BILANCA!E97</f>
        <v>945787.96</v>
      </c>
      <c r="E1075" s="1">
        <v>0</v>
      </c>
      <c r="F1075" s="1">
        <v>0</v>
      </c>
      <c r="G1075" s="2">
        <f t="shared" si="22"/>
        <v>261037.47695999997</v>
      </c>
      <c r="H1075" s="2">
        <f t="shared" si="23"/>
        <v>8.0000000074505806E-2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88379.03</v>
      </c>
      <c r="D1076" s="1">
        <f>BILANCA!E98</f>
        <v>96610.44</v>
      </c>
      <c r="E1076" s="1">
        <v>0</v>
      </c>
      <c r="F1076" s="1">
        <v>0</v>
      </c>
      <c r="G1076" s="2">
        <f t="shared" si="22"/>
        <v>26188.79163</v>
      </c>
      <c r="H1076" s="2">
        <f t="shared" si="23"/>
        <v>0.47000000000116415</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1102414.31</v>
      </c>
      <c r="D1095" s="1">
        <f>BILANCA!E117</f>
        <v>1102414.31</v>
      </c>
      <c r="E1095" s="1">
        <v>0</v>
      </c>
      <c r="F1095" s="1">
        <v>0</v>
      </c>
      <c r="G1095" s="2">
        <f t="shared" si="22"/>
        <v>370411.20816000004</v>
      </c>
      <c r="H1095" s="2">
        <f t="shared" si="23"/>
        <v>0.62000000011175871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1087748.55</v>
      </c>
      <c r="D1096" s="1">
        <f>BILANCA!E118</f>
        <v>1155426.03</v>
      </c>
      <c r="E1096" s="1">
        <v>0</v>
      </c>
      <c r="F1096" s="1">
        <v>0</v>
      </c>
      <c r="G1096" s="2">
        <f t="shared" si="22"/>
        <v>384041.86893</v>
      </c>
      <c r="H1096" s="2">
        <f t="shared" si="23"/>
        <v>0.47999999998137355</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1087748.55</v>
      </c>
      <c r="D1097" s="1">
        <f>BILANCA!E119</f>
        <v>1155426.03</v>
      </c>
      <c r="E1097" s="1">
        <v>0</v>
      </c>
      <c r="F1097" s="1">
        <v>0</v>
      </c>
      <c r="G1097" s="2">
        <f t="shared" si="22"/>
        <v>387440.46954000002</v>
      </c>
      <c r="H1097" s="2">
        <f t="shared" si="23"/>
        <v>0.47999999998137355</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7993.68</v>
      </c>
      <c r="D1098" s="1">
        <f>BILANCA!E120</f>
        <v>4725.58</v>
      </c>
      <c r="E1098" s="1">
        <v>0</v>
      </c>
      <c r="F1098" s="1">
        <v>0</v>
      </c>
      <c r="G1098" s="2">
        <f t="shared" si="22"/>
        <v>2006.1566</v>
      </c>
      <c r="H1098" s="2">
        <f t="shared" si="23"/>
        <v>0.73999999999978172</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964152.25</v>
      </c>
      <c r="D1101" s="1">
        <f>BILANCA!E123</f>
        <v>926520.76</v>
      </c>
      <c r="E1101" s="1">
        <v>0</v>
      </c>
      <c r="F1101" s="1">
        <v>0</v>
      </c>
      <c r="G1101" s="2">
        <f t="shared" si="22"/>
        <v>332428.86485999997</v>
      </c>
      <c r="H1101" s="2">
        <f t="shared" si="23"/>
        <v>0.48999999999068677</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93730.45</v>
      </c>
      <c r="D1102" s="1">
        <f>BILANCA!E124</f>
        <v>204606.59</v>
      </c>
      <c r="E1102" s="1">
        <v>0</v>
      </c>
      <c r="F1102" s="1">
        <v>0</v>
      </c>
      <c r="G1102" s="2">
        <f t="shared" si="22"/>
        <v>59850.291969999998</v>
      </c>
      <c r="H1102" s="2">
        <f t="shared" si="23"/>
        <v>0.86000000000058208</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21872.17</v>
      </c>
      <c r="D1103" s="1">
        <f>BILANCA!E125</f>
        <v>19573.099999999999</v>
      </c>
      <c r="E1103" s="1">
        <v>0</v>
      </c>
      <c r="F1103" s="1">
        <v>0</v>
      </c>
      <c r="G1103" s="2">
        <f t="shared" si="22"/>
        <v>7322.2043999999996</v>
      </c>
      <c r="H1103" s="2">
        <f t="shared" si="23"/>
        <v>0.26999999999679858</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563360211.27999985</v>
      </c>
      <c r="D1112" s="1">
        <f>BILANCA!E134</f>
        <v>601213137.92999995</v>
      </c>
      <c r="E1112" s="1">
        <v>0</v>
      </c>
      <c r="F1112" s="1">
        <v>0</v>
      </c>
      <c r="G1112" s="2">
        <f t="shared" si="22"/>
        <v>227786456.84105998</v>
      </c>
      <c r="H1112" s="2">
        <f t="shared" si="23"/>
        <v>0.34999990463256836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567512606.25999987</v>
      </c>
      <c r="D1113" s="1">
        <f>BILANCA!E135</f>
        <v>605365532.90999997</v>
      </c>
      <c r="E1113" s="1">
        <v>0</v>
      </c>
      <c r="F1113" s="1">
        <v>0</v>
      </c>
      <c r="G1113" s="2">
        <f t="shared" si="22"/>
        <v>231171677.37040001</v>
      </c>
      <c r="H1113" s="2">
        <f t="shared" si="23"/>
        <v>0.34999990463256836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13480.65</v>
      </c>
      <c r="D1114" s="1">
        <f>BILANCA!E136</f>
        <v>23740.65</v>
      </c>
      <c r="E1114" s="1">
        <v>0</v>
      </c>
      <c r="F1114" s="1">
        <v>0</v>
      </c>
      <c r="G1114" s="2">
        <f t="shared" si="22"/>
        <v>7986.0154500000008</v>
      </c>
      <c r="H1114" s="2">
        <f t="shared" si="23"/>
        <v>0.69999999999890861</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563086731.30999994</v>
      </c>
      <c r="D1117" s="1">
        <f>BILANCA!E139</f>
        <v>600792012.20000005</v>
      </c>
      <c r="E1117" s="1">
        <v>0</v>
      </c>
      <c r="F1117" s="1">
        <v>0</v>
      </c>
      <c r="G1117" s="2">
        <f t="shared" si="22"/>
        <v>236465881.26514003</v>
      </c>
      <c r="H1117" s="2">
        <f t="shared" si="23"/>
        <v>0.50999999046325684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221582.02</v>
      </c>
      <c r="D1118" s="1">
        <f>BILANCA!E140</f>
        <v>358932.02</v>
      </c>
      <c r="E1118" s="1">
        <v>0</v>
      </c>
      <c r="F1118" s="1">
        <v>0</v>
      </c>
      <c r="G1118" s="2">
        <f t="shared" si="22"/>
        <v>126825.21810000001</v>
      </c>
      <c r="H1118" s="2">
        <f t="shared" si="23"/>
        <v>4.0000000008149073E-2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4190812.28</v>
      </c>
      <c r="D1119" s="1">
        <f>BILANCA!E141</f>
        <v>4190848.04</v>
      </c>
      <c r="E1119" s="1">
        <v>0</v>
      </c>
      <c r="F1119" s="1">
        <v>0</v>
      </c>
      <c r="G1119" s="2">
        <f t="shared" si="22"/>
        <v>1709861.1369600003</v>
      </c>
      <c r="H1119" s="2">
        <f t="shared" si="23"/>
        <v>0.31999999983236194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4152394.98</v>
      </c>
      <c r="D1123" s="1">
        <f>BILANCA!E145</f>
        <v>4152394.98</v>
      </c>
      <c r="E1123" s="1">
        <v>0</v>
      </c>
      <c r="F1123" s="1">
        <v>0</v>
      </c>
      <c r="G1123" s="2">
        <f t="shared" si="22"/>
        <v>1744005.8916000002</v>
      </c>
      <c r="H1123" s="2">
        <f t="shared" si="23"/>
        <v>4.0000000037252903E-2</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95976688.620000005</v>
      </c>
      <c r="D1124" s="1">
        <f>BILANCA!E146</f>
        <v>86933228.430000007</v>
      </c>
      <c r="E1124" s="1">
        <v>0</v>
      </c>
      <c r="F1124" s="1">
        <v>0</v>
      </c>
      <c r="G1124" s="2">
        <f t="shared" si="22"/>
        <v>38047883.512679994</v>
      </c>
      <c r="H1124" s="2">
        <f t="shared" si="23"/>
        <v>0.81000000238418579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26351627.48</v>
      </c>
      <c r="D1125" s="1">
        <f>BILANCA!E147</f>
        <v>24026399.690000001</v>
      </c>
      <c r="E1125" s="1">
        <v>0</v>
      </c>
      <c r="F1125" s="1">
        <v>0</v>
      </c>
      <c r="G1125" s="2">
        <f t="shared" si="22"/>
        <v>10565428.614119999</v>
      </c>
      <c r="H1125" s="2">
        <f t="shared" si="23"/>
        <v>0.78999999910593033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943426.21</v>
      </c>
      <c r="D1127" s="1">
        <f>BILANCA!E149</f>
        <v>839691.12</v>
      </c>
      <c r="E1127" s="1">
        <v>0</v>
      </c>
      <c r="F1127" s="1">
        <v>0</v>
      </c>
      <c r="G1127" s="2">
        <f t="shared" si="22"/>
        <v>377684.41679999995</v>
      </c>
      <c r="H1127" s="2">
        <f t="shared" si="23"/>
        <v>0.32999999995809048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418.1</v>
      </c>
      <c r="D1128" s="1">
        <f>BILANCA!E150</f>
        <v>0</v>
      </c>
      <c r="E1128" s="1">
        <v>0</v>
      </c>
      <c r="F1128" s="1">
        <v>0</v>
      </c>
      <c r="G1128" s="2">
        <f t="shared" si="22"/>
        <v>60.624499999999998</v>
      </c>
      <c r="H1128" s="2">
        <f t="shared" si="23"/>
        <v>0.10000000000002274</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5400</v>
      </c>
      <c r="D1129" s="1">
        <f>BILANCA!E151</f>
        <v>179270.12</v>
      </c>
      <c r="E1129" s="1">
        <v>0</v>
      </c>
      <c r="F1129" s="1">
        <v>0</v>
      </c>
      <c r="G1129" s="2">
        <f t="shared" si="22"/>
        <v>53135.27504</v>
      </c>
      <c r="H1129" s="2">
        <f t="shared" si="23"/>
        <v>0.11999999999534339</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476.61</v>
      </c>
      <c r="D1131" s="1">
        <f>BILANCA!E153</f>
        <v>0</v>
      </c>
      <c r="E1131" s="1">
        <v>0</v>
      </c>
      <c r="F1131" s="1">
        <v>0</v>
      </c>
      <c r="G1131" s="2">
        <f t="shared" si="22"/>
        <v>70.53828</v>
      </c>
      <c r="H1131" s="2">
        <f t="shared" si="23"/>
        <v>0.38999999999998636</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862103.58</v>
      </c>
      <c r="D1133" s="1">
        <f>BILANCA!E155</f>
        <v>654757.98</v>
      </c>
      <c r="E1133" s="1">
        <v>0</v>
      </c>
      <c r="F1133" s="1">
        <v>0</v>
      </c>
      <c r="G1133" s="2">
        <f t="shared" si="22"/>
        <v>325742.93099999998</v>
      </c>
      <c r="H1133" s="2">
        <f t="shared" si="23"/>
        <v>0.44000000006053597</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75027.92</v>
      </c>
      <c r="D1135" s="1">
        <f>BILANCA!E157</f>
        <v>5663.02</v>
      </c>
      <c r="E1135" s="1">
        <v>0</v>
      </c>
      <c r="F1135" s="1">
        <v>0</v>
      </c>
      <c r="G1135" s="2">
        <f t="shared" si="22"/>
        <v>13125.80192</v>
      </c>
      <c r="H1135" s="2">
        <f t="shared" si="23"/>
        <v>0.10000000000218279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60219929.609999999</v>
      </c>
      <c r="D1136" s="1">
        <f>BILANCA!E158</f>
        <v>59784822.840000004</v>
      </c>
      <c r="E1136" s="1">
        <v>0</v>
      </c>
      <c r="F1136" s="1">
        <v>0</v>
      </c>
      <c r="G1136" s="2">
        <f t="shared" si="22"/>
        <v>27507805.019369997</v>
      </c>
      <c r="H1136" s="2">
        <f t="shared" si="23"/>
        <v>0.54999999701976776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150018029.69</v>
      </c>
      <c r="D1137" s="1">
        <f>BILANCA!E159</f>
        <v>144027852.27000001</v>
      </c>
      <c r="E1137" s="1">
        <v>0</v>
      </c>
      <c r="F1137" s="1">
        <v>0</v>
      </c>
      <c r="G1137" s="2">
        <f t="shared" si="22"/>
        <v>67463355.071419999</v>
      </c>
      <c r="H1137" s="2">
        <f t="shared" si="23"/>
        <v>0.58000001311302185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10189414.42</v>
      </c>
      <c r="D1138" s="1">
        <f>BILANCA!E160</f>
        <v>9776979.9100000001</v>
      </c>
      <c r="E1138" s="1">
        <v>0</v>
      </c>
      <c r="F1138" s="1">
        <v>0</v>
      </c>
      <c r="G1138" s="2">
        <f t="shared" si="22"/>
        <v>4610223.0071999999</v>
      </c>
      <c r="H1138" s="2">
        <f t="shared" si="23"/>
        <v>0.50999999977648258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37605735.829999998</v>
      </c>
      <c r="D1139" s="1">
        <f>BILANCA!E161</f>
        <v>26591167.640000001</v>
      </c>
      <c r="E1139" s="1">
        <v>0</v>
      </c>
      <c r="F1139" s="1">
        <v>0</v>
      </c>
      <c r="G1139" s="2">
        <f t="shared" si="22"/>
        <v>14162939.09316</v>
      </c>
      <c r="H1139" s="2">
        <f t="shared" si="23"/>
        <v>0.5300000011920929</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294300.76</v>
      </c>
      <c r="D1140" s="1">
        <f>BILANCA!E162</f>
        <v>293280.51</v>
      </c>
      <c r="E1140" s="1">
        <v>0</v>
      </c>
      <c r="F1140" s="1">
        <v>0</v>
      </c>
      <c r="G1140" s="2">
        <f t="shared" si="22"/>
        <v>138295.29946000001</v>
      </c>
      <c r="H1140" s="2">
        <f t="shared" si="23"/>
        <v>0.72999999998137355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189645775.38</v>
      </c>
      <c r="D1141" s="1">
        <f>BILANCA!E163</f>
        <v>178406965.55000001</v>
      </c>
      <c r="E1141" s="1">
        <v>0</v>
      </c>
      <c r="F1141" s="1">
        <v>0</v>
      </c>
      <c r="G1141" s="2">
        <f t="shared" si="22"/>
        <v>86340633.623840004</v>
      </c>
      <c r="H1141" s="2">
        <f t="shared" si="23"/>
        <v>0.82999998331069946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5260293.2199999988</v>
      </c>
      <c r="D1142" s="1">
        <f>BILANCA!E164</f>
        <v>5175983.09</v>
      </c>
      <c r="E1142" s="1">
        <v>0</v>
      </c>
      <c r="F1142" s="1">
        <v>0</v>
      </c>
      <c r="G1142" s="2">
        <f t="shared" si="22"/>
        <v>2482349.2445999999</v>
      </c>
      <c r="H1142" s="2">
        <f t="shared" si="23"/>
        <v>0.30999999865889549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19180384.48</v>
      </c>
      <c r="D1143" s="1">
        <f>BILANCA!E165</f>
        <v>20062458.359999999</v>
      </c>
      <c r="E1143" s="1">
        <v>0</v>
      </c>
      <c r="F1143" s="1">
        <v>0</v>
      </c>
      <c r="G1143" s="2">
        <f t="shared" si="22"/>
        <v>9488848.1920000017</v>
      </c>
      <c r="H1143" s="2">
        <f t="shared" si="23"/>
        <v>0.83999999985098839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2642670.15</v>
      </c>
      <c r="D1144" s="1">
        <f>BILANCA!E166</f>
        <v>1548092.94</v>
      </c>
      <c r="E1144" s="1">
        <v>0</v>
      </c>
      <c r="F1144" s="1">
        <v>0</v>
      </c>
      <c r="G1144" s="2">
        <f t="shared" si="22"/>
        <v>923955.82082999998</v>
      </c>
      <c r="H1144" s="2">
        <f t="shared" si="23"/>
        <v>0.2099999999627471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16562761.41</v>
      </c>
      <c r="D1147" s="1">
        <f>BILANCA!E169</f>
        <v>16434568.210000001</v>
      </c>
      <c r="E1147" s="1">
        <v>0</v>
      </c>
      <c r="F1147" s="1">
        <v>0</v>
      </c>
      <c r="G1147" s="2">
        <f t="shared" si="22"/>
        <v>8106831.2441200009</v>
      </c>
      <c r="H1147" s="2">
        <f t="shared" si="23"/>
        <v>0.62000000104308128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28758488.109999999</v>
      </c>
      <c r="D1148" s="1">
        <f>BILANCA!E170</f>
        <v>32641611</v>
      </c>
      <c r="E1148" s="1">
        <v>0</v>
      </c>
      <c r="F1148" s="1">
        <v>0</v>
      </c>
      <c r="G1148" s="2">
        <f t="shared" si="22"/>
        <v>15516882.16815</v>
      </c>
      <c r="H1148" s="2">
        <f t="shared" si="23"/>
        <v>0.10999999940395355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3068313.51</v>
      </c>
      <c r="D1149" s="1">
        <f>BILANCA!E171</f>
        <v>2246224.0299999998</v>
      </c>
      <c r="E1149" s="1">
        <v>0</v>
      </c>
      <c r="F1149" s="1">
        <v>0</v>
      </c>
      <c r="G1149" s="2">
        <f t="shared" si="22"/>
        <v>1255086.42062</v>
      </c>
      <c r="H1149" s="2">
        <f t="shared" si="23"/>
        <v>0.52000000001862645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7144.86</v>
      </c>
      <c r="D1150" s="1">
        <f>BILANCA!E172</f>
        <v>5703.67</v>
      </c>
      <c r="E1150" s="1">
        <v>0</v>
      </c>
      <c r="F1150" s="1">
        <v>0</v>
      </c>
      <c r="G1150" s="2">
        <f t="shared" si="22"/>
        <v>3098.2174000000005</v>
      </c>
      <c r="H1150" s="2">
        <f t="shared" si="23"/>
        <v>0.47000000000025466</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25683029.739999998</v>
      </c>
      <c r="D1151" s="1">
        <f>BILANCA!E173</f>
        <v>30389683.300000001</v>
      </c>
      <c r="E1151" s="1">
        <v>0</v>
      </c>
      <c r="F1151" s="1">
        <v>0</v>
      </c>
      <c r="G1151" s="2">
        <f t="shared" si="22"/>
        <v>14525682.58512</v>
      </c>
      <c r="H1151" s="2">
        <f t="shared" si="23"/>
        <v>0.56000000238418579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3887518344.1599998</v>
      </c>
      <c r="D1152" s="1">
        <f>BILANCA!E175</f>
        <v>4289255289.1199999</v>
      </c>
      <c r="E1152" s="1">
        <v>0</v>
      </c>
      <c r="F1152" s="1">
        <v>0</v>
      </c>
      <c r="G1152" s="2">
        <f t="shared" si="22"/>
        <v>2106758887.8856001</v>
      </c>
      <c r="H1152" s="2">
        <f t="shared" si="23"/>
        <v>0.27999973297119141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511471506.51999998</v>
      </c>
      <c r="D1153" s="1">
        <f>BILANCA!E176</f>
        <v>454375092.72000003</v>
      </c>
      <c r="E1153" s="1">
        <v>0</v>
      </c>
      <c r="F1153" s="1">
        <v>0</v>
      </c>
      <c r="G1153" s="2">
        <f t="shared" si="22"/>
        <v>241437687.63320005</v>
      </c>
      <c r="H1153" s="2">
        <f t="shared" si="23"/>
        <v>0.75999999046325684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233115223.66</v>
      </c>
      <c r="D1154" s="1">
        <f>BILANCA!E177</f>
        <v>209504309.30000001</v>
      </c>
      <c r="E1154" s="1">
        <v>0</v>
      </c>
      <c r="F1154" s="1">
        <v>0</v>
      </c>
      <c r="G1154" s="2">
        <f t="shared" si="22"/>
        <v>111513177.02646002</v>
      </c>
      <c r="H1154" s="2">
        <f t="shared" si="23"/>
        <v>0.64000001549720764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73164939.459999993</v>
      </c>
      <c r="D1155" s="1">
        <f>BILANCA!E178</f>
        <v>83524988.370000005</v>
      </c>
      <c r="E1155" s="1">
        <v>0</v>
      </c>
      <c r="F1155" s="1">
        <v>0</v>
      </c>
      <c r="G1155" s="2">
        <f t="shared" si="22"/>
        <v>41316965.586399995</v>
      </c>
      <c r="H1155" s="2">
        <f t="shared" si="23"/>
        <v>0.82999999821186066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85252674.760000005</v>
      </c>
      <c r="D1156" s="1">
        <f>BILANCA!E179</f>
        <v>66445793.869999997</v>
      </c>
      <c r="E1156" s="1">
        <v>0</v>
      </c>
      <c r="F1156" s="1">
        <v>0</v>
      </c>
      <c r="G1156" s="2">
        <f t="shared" si="22"/>
        <v>37738957.412499994</v>
      </c>
      <c r="H1156" s="2">
        <f t="shared" si="23"/>
        <v>0.36999999731779099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428095.01</v>
      </c>
      <c r="D1157" s="1">
        <f>BILANCA!E180</f>
        <v>366870.02999999997</v>
      </c>
      <c r="E1157" s="1">
        <v>0</v>
      </c>
      <c r="F1157" s="1">
        <v>0</v>
      </c>
      <c r="G1157" s="2">
        <f t="shared" si="22"/>
        <v>202159.30217999997</v>
      </c>
      <c r="H1157" s="2">
        <f t="shared" si="23"/>
        <v>3.9999999979045242E-2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938.59</v>
      </c>
      <c r="D1158" s="1">
        <f>BILANCA!E181</f>
        <v>424.94</v>
      </c>
      <c r="E1158" s="1">
        <v>0</v>
      </c>
      <c r="F1158" s="1">
        <v>0</v>
      </c>
      <c r="G1158" s="2">
        <f t="shared" si="22"/>
        <v>312.98225000000002</v>
      </c>
      <c r="H1158" s="2">
        <f t="shared" si="23"/>
        <v>0.46999999999997044</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60401.9</v>
      </c>
      <c r="D1159" s="1">
        <f>BILANCA!E182</f>
        <v>1135.72</v>
      </c>
      <c r="E1159" s="1">
        <v>0</v>
      </c>
      <c r="F1159" s="1">
        <v>0</v>
      </c>
      <c r="G1159" s="2">
        <f t="shared" si="22"/>
        <v>11030.50784</v>
      </c>
      <c r="H1159" s="2">
        <f t="shared" si="23"/>
        <v>0.37999999999851752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366754.52</v>
      </c>
      <c r="D1160" s="1">
        <f>BILANCA!E183</f>
        <v>365309.37</v>
      </c>
      <c r="E1160" s="1">
        <v>0</v>
      </c>
      <c r="F1160" s="1">
        <v>0</v>
      </c>
      <c r="G1160" s="2">
        <f t="shared" si="22"/>
        <v>194235.06701999999</v>
      </c>
      <c r="H1160" s="2">
        <f t="shared" si="23"/>
        <v>0.84999999997671694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8723969.2699999996</v>
      </c>
      <c r="D1161" s="1">
        <f>BILANCA!E184</f>
        <v>3877137.24</v>
      </c>
      <c r="E1161" s="1">
        <v>0</v>
      </c>
      <c r="F1161" s="1">
        <v>0</v>
      </c>
      <c r="G1161" s="2">
        <f t="shared" si="22"/>
        <v>2933127.3874999997</v>
      </c>
      <c r="H1161" s="2">
        <f t="shared" si="23"/>
        <v>0.50999999977648258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504.77</v>
      </c>
      <c r="D1162" s="1">
        <f>BILANCA!E185</f>
        <v>504.77</v>
      </c>
      <c r="E1162" s="1">
        <v>0</v>
      </c>
      <c r="F1162" s="1">
        <v>0</v>
      </c>
      <c r="G1162" s="2">
        <f>B1162/1000*C1162+B1162/500*D1162</f>
        <v>271.06148999999994</v>
      </c>
      <c r="H1162" s="2">
        <f>ABS(C1162-ROUND(C1162,0))+ABS(D1162-ROUND(D1162,0))</f>
        <v>0.46000000000003638</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2311882.09</v>
      </c>
      <c r="D1163" s="1">
        <f>BILANCA!E186</f>
        <v>4302451.4800000004</v>
      </c>
      <c r="E1163" s="1">
        <v>0</v>
      </c>
      <c r="F1163" s="1">
        <v>0</v>
      </c>
      <c r="G1163" s="2">
        <f t="shared" si="22"/>
        <v>1965021.3090000001</v>
      </c>
      <c r="H1163" s="2">
        <f t="shared" si="23"/>
        <v>0.57000000029802322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1619570.8</v>
      </c>
      <c r="D1164" s="1">
        <f>BILANCA!E187</f>
        <v>1094054</v>
      </c>
      <c r="E1164" s="1">
        <v>0</v>
      </c>
      <c r="F1164" s="1">
        <v>0</v>
      </c>
      <c r="G1164" s="2">
        <f t="shared" si="22"/>
        <v>689189.8628</v>
      </c>
      <c r="H1164" s="2">
        <f t="shared" si="23"/>
        <v>0.19999999995343387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61613587.5</v>
      </c>
      <c r="D1165" s="1">
        <f>BILANCA!E188</f>
        <v>49892509.539999999</v>
      </c>
      <c r="E1165" s="1">
        <v>0</v>
      </c>
      <c r="F1165" s="1">
        <v>0</v>
      </c>
      <c r="G1165" s="2">
        <f t="shared" si="22"/>
        <v>29374546.39756</v>
      </c>
      <c r="H1165" s="2">
        <f t="shared" si="23"/>
        <v>0.96000000089406967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35651570.340000004</v>
      </c>
      <c r="D1166" s="1">
        <f>BILANCA!E189</f>
        <v>22735500.59</v>
      </c>
      <c r="E1166" s="1">
        <v>0</v>
      </c>
      <c r="F1166" s="1">
        <v>0</v>
      </c>
      <c r="G1166" s="2">
        <f t="shared" si="22"/>
        <v>14845430.588160001</v>
      </c>
      <c r="H1166" s="2">
        <f t="shared" si="23"/>
        <v>0.7500000037252903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239747431.94</v>
      </c>
      <c r="D1183" s="1">
        <f>BILANCA!E206</f>
        <v>219822818.94</v>
      </c>
      <c r="E1183" s="1">
        <v>0</v>
      </c>
      <c r="F1183" s="1">
        <v>0</v>
      </c>
      <c r="G1183" s="2">
        <f t="shared" si="22"/>
        <v>135878613.96400002</v>
      </c>
      <c r="H1183" s="2">
        <f t="shared" si="23"/>
        <v>0.12000000476837158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239720303.34999999</v>
      </c>
      <c r="D1184" s="1">
        <f>BILANCA!E207</f>
        <v>179795690.34999999</v>
      </c>
      <c r="E1184" s="1">
        <v>0</v>
      </c>
      <c r="F1184" s="1">
        <v>0</v>
      </c>
      <c r="G1184" s="2">
        <f t="shared" si="22"/>
        <v>120461648.49405001</v>
      </c>
      <c r="H1184" s="2">
        <f t="shared" si="23"/>
        <v>0.69999998807907104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8607624.1699999999</v>
      </c>
      <c r="D1185" s="1">
        <f>BILANCA!E208</f>
        <v>7876400.6900000004</v>
      </c>
      <c r="E1185" s="1">
        <v>0</v>
      </c>
      <c r="F1185" s="1">
        <v>0</v>
      </c>
      <c r="G1185" s="2">
        <f t="shared" si="22"/>
        <v>4920805.9611000009</v>
      </c>
      <c r="H1185" s="2">
        <f t="shared" si="23"/>
        <v>0.47999999951571226</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18303.39</v>
      </c>
      <c r="E1188" s="1">
        <v>0</v>
      </c>
      <c r="F1188" s="1">
        <v>0</v>
      </c>
      <c r="G1188" s="2">
        <f t="shared" si="22"/>
        <v>7504.3898999999992</v>
      </c>
      <c r="H1188" s="2">
        <f t="shared" si="23"/>
        <v>0.38999999999941792</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197824233.59</v>
      </c>
      <c r="D1189" s="1">
        <f>BILANCA!E212</f>
        <v>169613803.63999999</v>
      </c>
      <c r="E1189" s="1">
        <v>0</v>
      </c>
      <c r="F1189" s="1">
        <v>0</v>
      </c>
      <c r="G1189" s="2">
        <f t="shared" si="22"/>
        <v>110632679.21921998</v>
      </c>
      <c r="H1189" s="2">
        <f t="shared" si="23"/>
        <v>0.77000001072883606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217610.71</v>
      </c>
      <c r="D1190" s="1">
        <f>BILANCA!E213</f>
        <v>149914.39000000001</v>
      </c>
      <c r="E1190" s="1">
        <v>0</v>
      </c>
      <c r="F1190" s="1">
        <v>0</v>
      </c>
      <c r="G1190" s="2">
        <f t="shared" si="22"/>
        <v>107109.97443</v>
      </c>
      <c r="H1190" s="2">
        <f t="shared" si="23"/>
        <v>0.68000000002211891</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32980637</v>
      </c>
      <c r="D1191" s="1">
        <f>BILANCA!E214</f>
        <v>2130489.59</v>
      </c>
      <c r="E1191" s="1">
        <v>0</v>
      </c>
      <c r="F1191" s="1">
        <v>0</v>
      </c>
      <c r="G1191" s="2">
        <f t="shared" si="22"/>
        <v>7746256.1654399987</v>
      </c>
      <c r="H1191" s="2">
        <f t="shared" si="23"/>
        <v>0.41000000014901161</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90197.88</v>
      </c>
      <c r="D1192" s="1">
        <f>BILANCA!E215</f>
        <v>6778.65</v>
      </c>
      <c r="E1192" s="1">
        <v>0</v>
      </c>
      <c r="F1192" s="1">
        <v>0</v>
      </c>
      <c r="G1192" s="2">
        <f t="shared" si="22"/>
        <v>21684.832620000001</v>
      </c>
      <c r="H1192" s="2">
        <f t="shared" si="23"/>
        <v>0.46999999999570719</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27128.59</v>
      </c>
      <c r="D1201" s="1">
        <f>BILANCA!E224</f>
        <v>40027128.590000004</v>
      </c>
      <c r="E1201" s="1">
        <v>0</v>
      </c>
      <c r="F1201" s="1">
        <v>0</v>
      </c>
      <c r="G1201" s="2">
        <f t="shared" si="22"/>
        <v>17457742.097860005</v>
      </c>
      <c r="H1201" s="2">
        <f t="shared" si="23"/>
        <v>0.81999999642357579</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27128.59</v>
      </c>
      <c r="D1202" s="1">
        <f>BILANCA!E225</f>
        <v>40027128.590000004</v>
      </c>
      <c r="E1202" s="1">
        <v>0</v>
      </c>
      <c r="F1202" s="1">
        <v>0</v>
      </c>
      <c r="G1202" s="2">
        <f t="shared" si="22"/>
        <v>17537823.483630002</v>
      </c>
      <c r="H1202" s="2">
        <f t="shared" si="23"/>
        <v>0.81999999642357579</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2957280.58</v>
      </c>
      <c r="D1211" s="1">
        <f>BILANCA!E234</f>
        <v>2312463.89</v>
      </c>
      <c r="E1211" s="1">
        <v>0</v>
      </c>
      <c r="F1211" s="1">
        <v>0</v>
      </c>
      <c r="G1211" s="2">
        <f t="shared" si="22"/>
        <v>1728743.5060800002</v>
      </c>
      <c r="H1211" s="2">
        <f t="shared" si="23"/>
        <v>0.52999999979510903</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1646323.79</v>
      </c>
      <c r="D1212" s="1">
        <f>BILANCA!E235</f>
        <v>1049915.53</v>
      </c>
      <c r="E1212" s="1">
        <v>0</v>
      </c>
      <c r="F1212" s="1">
        <v>0</v>
      </c>
      <c r="G1212" s="2">
        <f t="shared" si="22"/>
        <v>857869.46065000002</v>
      </c>
      <c r="H1212" s="2">
        <f t="shared" si="23"/>
        <v>0.67999999993480742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1310956.79</v>
      </c>
      <c r="D1213" s="1">
        <f>BILANCA!E236</f>
        <v>1262548.3600000001</v>
      </c>
      <c r="E1213" s="1">
        <v>0</v>
      </c>
      <c r="F1213" s="1">
        <v>0</v>
      </c>
      <c r="G1213" s="2">
        <f t="shared" si="22"/>
        <v>882292.30729999999</v>
      </c>
      <c r="H1213" s="2">
        <f t="shared" si="23"/>
        <v>0.57000000006519258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3376046837.6399999</v>
      </c>
      <c r="D1214" s="1">
        <f>BILANCA!E237</f>
        <v>3834880196.3999996</v>
      </c>
      <c r="E1214" s="1">
        <v>0</v>
      </c>
      <c r="F1214" s="1">
        <v>0</v>
      </c>
      <c r="G1214" s="2">
        <f t="shared" si="22"/>
        <v>2551581470.2316399</v>
      </c>
      <c r="H1214" s="2">
        <f t="shared" si="23"/>
        <v>0.75999975204467773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3265244957.7200003</v>
      </c>
      <c r="D1215" s="1">
        <f>BILANCA!E238</f>
        <v>3627952395.7599998</v>
      </c>
      <c r="E1215" s="1">
        <v>0</v>
      </c>
      <c r="F1215" s="1">
        <v>0</v>
      </c>
      <c r="G1215" s="2">
        <f t="shared" si="22"/>
        <v>2440906741.8236799</v>
      </c>
      <c r="H1215" s="2">
        <f t="shared" si="23"/>
        <v>0.51999998092651367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3514922359.2600002</v>
      </c>
      <c r="D1216" s="1">
        <f>BILANCA!E239</f>
        <v>3857256524.0699997</v>
      </c>
      <c r="E1216" s="1">
        <v>0</v>
      </c>
      <c r="F1216" s="1">
        <v>0</v>
      </c>
      <c r="G1216" s="2">
        <f t="shared" si="22"/>
        <v>2616458449.9242001</v>
      </c>
      <c r="H1216" s="2">
        <f t="shared" si="23"/>
        <v>0.32999992370605469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3297516466.6300001</v>
      </c>
      <c r="D1217" s="1">
        <f>BILANCA!E240</f>
        <v>3667867866.8499999</v>
      </c>
      <c r="E1217" s="1">
        <v>0</v>
      </c>
      <c r="F1217" s="1">
        <v>0</v>
      </c>
      <c r="G1217" s="2">
        <f t="shared" si="22"/>
        <v>2488181014.8772202</v>
      </c>
      <c r="H1217" s="2">
        <f t="shared" si="23"/>
        <v>0.51999998092651367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217405892.63</v>
      </c>
      <c r="D1218" s="1">
        <f>BILANCA!E241</f>
        <v>189388657.22</v>
      </c>
      <c r="E1218" s="1">
        <v>0</v>
      </c>
      <c r="F1218" s="1">
        <v>0</v>
      </c>
      <c r="G1218" s="2">
        <f t="shared" si="22"/>
        <v>140103053.66145</v>
      </c>
      <c r="H1218" s="2">
        <f t="shared" si="23"/>
        <v>0.59000000357627869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249677401.53999999</v>
      </c>
      <c r="D1219" s="1">
        <f>BILANCA!E242</f>
        <v>229304128.31</v>
      </c>
      <c r="E1219" s="1">
        <v>0</v>
      </c>
      <c r="F1219" s="1">
        <v>0</v>
      </c>
      <c r="G1219" s="2">
        <f t="shared" si="22"/>
        <v>167155415.32576001</v>
      </c>
      <c r="H1219" s="2">
        <f t="shared" si="23"/>
        <v>0.77000001072883606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248107327.41999999</v>
      </c>
      <c r="D1220" s="1">
        <f>BILANCA!E243</f>
        <v>229183408.78999999</v>
      </c>
      <c r="E1220" s="1">
        <v>0</v>
      </c>
      <c r="F1220" s="1">
        <v>0</v>
      </c>
      <c r="G1220" s="2">
        <f t="shared" si="22"/>
        <v>167434372.36499998</v>
      </c>
      <c r="H1220" s="2">
        <f t="shared" si="23"/>
        <v>0.62999999523162842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1570074.12</v>
      </c>
      <c r="D1221" s="1">
        <f>BILANCA!E244</f>
        <v>120719.52</v>
      </c>
      <c r="E1221" s="1">
        <v>0</v>
      </c>
      <c r="F1221" s="1">
        <v>0</v>
      </c>
      <c r="G1221" s="2">
        <f t="shared" si="22"/>
        <v>431140.13208000001</v>
      </c>
      <c r="H1221" s="2">
        <f t="shared" si="23"/>
        <v>0.60000000010768417</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12016449.619999886</v>
      </c>
      <c r="D1222" s="1">
        <f>BILANCA!E245</f>
        <v>118189195.58999991</v>
      </c>
      <c r="E1222" s="1">
        <v>0</v>
      </c>
      <c r="F1222" s="1">
        <v>0</v>
      </c>
      <c r="G1222" s="2">
        <f t="shared" si="22"/>
        <v>59366366.951199934</v>
      </c>
      <c r="H1222" s="2">
        <f t="shared" si="23"/>
        <v>0.79000020027160645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1313578279.4099998</v>
      </c>
      <c r="D1223" s="1">
        <f>BILANCA!E246</f>
        <v>1322061465.5799999</v>
      </c>
      <c r="E1223" s="1">
        <v>0</v>
      </c>
      <c r="F1223" s="1">
        <v>0</v>
      </c>
      <c r="G1223" s="2">
        <f t="shared" si="22"/>
        <v>949848290.53679991</v>
      </c>
      <c r="H1223" s="2">
        <f t="shared" si="23"/>
        <v>0.82999992370605469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1122277017.05</v>
      </c>
      <c r="D1224" s="1">
        <f>BILANCA!E247</f>
        <v>1187358531.6900001</v>
      </c>
      <c r="E1224" s="1">
        <v>0</v>
      </c>
      <c r="F1224" s="1">
        <v>0</v>
      </c>
      <c r="G1224" s="2">
        <f t="shared" si="22"/>
        <v>842775573.38363004</v>
      </c>
      <c r="H1224" s="2">
        <f t="shared" si="23"/>
        <v>0.3599998950958252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191301262.36000001</v>
      </c>
      <c r="D1226" s="1">
        <f>BILANCA!E249</f>
        <v>134702933.88999999</v>
      </c>
      <c r="E1226" s="1">
        <v>0</v>
      </c>
      <c r="F1226" s="1">
        <v>0</v>
      </c>
      <c r="G1226" s="2">
        <f t="shared" si="22"/>
        <v>111951832.62402</v>
      </c>
      <c r="H1226" s="2">
        <f t="shared" si="23"/>
        <v>0.47000002861022949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1301561829.79</v>
      </c>
      <c r="D1227" s="1">
        <f>BILANCA!E250</f>
        <v>1203872269.99</v>
      </c>
      <c r="E1227" s="1">
        <v>0</v>
      </c>
      <c r="F1227" s="1">
        <v>0</v>
      </c>
      <c r="G1227" s="2">
        <f t="shared" si="22"/>
        <v>905070754.22388005</v>
      </c>
      <c r="H1227" s="2">
        <f t="shared" si="23"/>
        <v>0.22000002861022949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1301561829.79</v>
      </c>
      <c r="D1229" s="1">
        <f>BILANCA!E252</f>
        <v>1203872269.99</v>
      </c>
      <c r="E1229" s="1">
        <v>0</v>
      </c>
      <c r="F1229" s="1">
        <v>0</v>
      </c>
      <c r="G1229" s="2">
        <f t="shared" si="22"/>
        <v>912489366.96342003</v>
      </c>
      <c r="H1229" s="2">
        <f t="shared" si="23"/>
        <v>0.22000002861022949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57.55</v>
      </c>
      <c r="D1231" s="1">
        <f>BILANCA!E254</f>
        <v>57.37</v>
      </c>
      <c r="E1231" s="1">
        <v>0</v>
      </c>
      <c r="F1231" s="1">
        <v>0</v>
      </c>
      <c r="G1231" s="2">
        <f>B1231/1000*C1231+B1231/500*D1231</f>
        <v>42.727919999999997</v>
      </c>
      <c r="H1231" s="2">
        <f>ABS(C1231-ROUND(C1231,0))+ABS(D1231-ROUND(D1231,0))</f>
        <v>0.82000000000000028</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92762769.670000002</v>
      </c>
      <c r="D1232" s="1">
        <f>BILANCA!E255</f>
        <v>83919813.209999993</v>
      </c>
      <c r="E1232" s="1">
        <v>0</v>
      </c>
      <c r="F1232" s="1">
        <v>0</v>
      </c>
      <c r="G1232" s="2">
        <f t="shared" si="22"/>
        <v>64889996.62641</v>
      </c>
      <c r="H1232" s="2">
        <f t="shared" si="23"/>
        <v>0.53999999165534973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6022174.0499999998</v>
      </c>
      <c r="D1233" s="1">
        <f>BILANCA!E256</f>
        <v>4818382.8600000003</v>
      </c>
      <c r="E1233" s="1">
        <v>0</v>
      </c>
      <c r="F1233" s="1">
        <v>0</v>
      </c>
      <c r="G1233" s="2">
        <f t="shared" si="22"/>
        <v>3914734.9424999999</v>
      </c>
      <c r="H1233" s="2">
        <f t="shared" si="23"/>
        <v>0.18999999947845936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544.13</v>
      </c>
      <c r="D1234" s="1">
        <f>BILANCA!E257</f>
        <v>466.35</v>
      </c>
      <c r="E1234" s="1">
        <v>0</v>
      </c>
      <c r="F1234" s="1">
        <v>0</v>
      </c>
      <c r="G1234" s="2">
        <f t="shared" si="22"/>
        <v>370.68433000000005</v>
      </c>
      <c r="H1234" s="2">
        <f t="shared" si="23"/>
        <v>0.48000000000001819</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614544783.04999995</v>
      </c>
      <c r="D1236" s="1">
        <f>BILANCA!E259</f>
        <v>604441255.82000005</v>
      </c>
      <c r="E1236" s="1">
        <v>0</v>
      </c>
      <c r="F1236" s="1">
        <v>0</v>
      </c>
      <c r="G1236" s="2">
        <f t="shared" si="22"/>
        <v>461327105.55656999</v>
      </c>
      <c r="H1236" s="2">
        <f t="shared" si="23"/>
        <v>0.22999989986419678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614544783.04999995</v>
      </c>
      <c r="D1237" s="1">
        <f>BILANCA!E260</f>
        <v>604441255.82000005</v>
      </c>
      <c r="E1237" s="1">
        <v>0</v>
      </c>
      <c r="F1237" s="1">
        <v>0</v>
      </c>
      <c r="G1237" s="2">
        <f t="shared" si="22"/>
        <v>463150532.85126001</v>
      </c>
      <c r="H1237" s="2">
        <f t="shared" si="23"/>
        <v>0.22999989986419678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1310251.73</v>
      </c>
      <c r="D1238" s="1">
        <f>BILANCA!E262</f>
        <v>1275479.18</v>
      </c>
      <c r="E1238" s="1">
        <v>0</v>
      </c>
      <c r="F1238" s="1">
        <v>0</v>
      </c>
      <c r="G1238" s="2">
        <f t="shared" si="22"/>
        <v>984608.57294999994</v>
      </c>
      <c r="H1238" s="2">
        <f t="shared" si="23"/>
        <v>0.44999999995343387</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172218.65</v>
      </c>
      <c r="D1239" s="1">
        <f>BILANCA!E263</f>
        <v>136695.13</v>
      </c>
      <c r="E1239" s="1">
        <v>0</v>
      </c>
      <c r="F1239" s="1">
        <v>0</v>
      </c>
      <c r="G1239" s="2">
        <f t="shared" si="22"/>
        <v>114075.88096000001</v>
      </c>
      <c r="H1239" s="2">
        <f t="shared" si="23"/>
        <v>0.48000000001047738</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264588731.34</v>
      </c>
      <c r="D1240" s="1">
        <f>BILANCA!E264</f>
        <v>242944434.66999999</v>
      </c>
      <c r="E1240" s="1">
        <v>0</v>
      </c>
      <c r="F1240" s="1">
        <v>0</v>
      </c>
      <c r="G1240" s="2">
        <f t="shared" si="22"/>
        <v>192872743.37476</v>
      </c>
      <c r="H1240" s="2">
        <f t="shared" si="23"/>
        <v>0.67000001668930054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21033732.66</v>
      </c>
      <c r="D1241" s="1">
        <f>BILANCA!E265</f>
        <v>22395759.309999999</v>
      </c>
      <c r="E1241" s="1">
        <v>0</v>
      </c>
      <c r="F1241" s="1">
        <v>0</v>
      </c>
      <c r="G1241" s="2">
        <f t="shared" si="22"/>
        <v>16982914.83024</v>
      </c>
      <c r="H1241" s="2">
        <f t="shared" si="23"/>
        <v>0.64999999850988388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19476984.739999998</v>
      </c>
      <c r="D1242" s="1">
        <f>BILANCA!E266</f>
        <v>17382462.190000001</v>
      </c>
      <c r="E1242" s="1">
        <v>0</v>
      </c>
      <c r="F1242" s="1">
        <v>0</v>
      </c>
      <c r="G1242" s="2">
        <f t="shared" ref="G1242:G1479" si="24">B1242/1000*C1242+B1242/500*D1242</f>
        <v>14048654.462080002</v>
      </c>
      <c r="H1242" s="2">
        <f t="shared" si="23"/>
        <v>0.45000000298023224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2346069.89</v>
      </c>
      <c r="D1243" s="1">
        <f>BILANCA!E267</f>
        <v>4228089.1100000003</v>
      </c>
      <c r="E1243" s="1">
        <v>0</v>
      </c>
      <c r="F1243" s="1">
        <v>0</v>
      </c>
      <c r="G1243" s="2">
        <f t="shared" si="24"/>
        <v>2808584.5086000003</v>
      </c>
      <c r="H1243" s="2">
        <f t="shared" si="23"/>
        <v>0.22000000020489097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5282318.74</v>
      </c>
      <c r="D1244" s="1">
        <f>BILANCA!E268</f>
        <v>4125004.81</v>
      </c>
      <c r="E1244" s="1">
        <v>0</v>
      </c>
      <c r="F1244" s="1">
        <v>0</v>
      </c>
      <c r="G1244" s="2">
        <f t="shared" si="24"/>
        <v>3531937.7019600002</v>
      </c>
      <c r="H1244" s="2">
        <f t="shared" si="23"/>
        <v>0.44999999972060323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1881523.33</v>
      </c>
      <c r="D1245" s="1">
        <f>BILANCA!E269</f>
        <v>1456635.75</v>
      </c>
      <c r="E1245" s="1">
        <v>0</v>
      </c>
      <c r="F1245" s="1">
        <v>0</v>
      </c>
      <c r="G1245" s="2">
        <f t="shared" si="24"/>
        <v>1256236.2454600001</v>
      </c>
      <c r="H1245" s="2">
        <f t="shared" si="23"/>
        <v>0.58000000007450581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5030.96</v>
      </c>
      <c r="D1246" s="1">
        <f>BILANCA!E270</f>
        <v>2639.38</v>
      </c>
      <c r="E1246" s="1">
        <v>0</v>
      </c>
      <c r="F1246" s="1">
        <v>0</v>
      </c>
      <c r="G1246" s="2">
        <f t="shared" si="24"/>
        <v>2711.4563600000001</v>
      </c>
      <c r="H1246" s="2">
        <f t="shared" si="23"/>
        <v>0.42000000000007276</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924372.64</v>
      </c>
      <c r="D1247" s="1">
        <f>BILANCA!E271</f>
        <v>1151112.3500000001</v>
      </c>
      <c r="E1247" s="1">
        <v>0</v>
      </c>
      <c r="F1247" s="1">
        <v>0</v>
      </c>
      <c r="G1247" s="2">
        <f t="shared" si="24"/>
        <v>851821.69776000013</v>
      </c>
      <c r="H1247" s="2">
        <f t="shared" si="23"/>
        <v>0.71000000007916242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3584.29</v>
      </c>
      <c r="D1248" s="1">
        <f>BILANCA!E272</f>
        <v>3584.29</v>
      </c>
      <c r="E1248" s="1">
        <v>0</v>
      </c>
      <c r="F1248" s="1">
        <v>0</v>
      </c>
      <c r="G1248" s="2">
        <f t="shared" si="24"/>
        <v>2849.51055</v>
      </c>
      <c r="H1248" s="2">
        <f t="shared" si="23"/>
        <v>0.57999999999992724</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2369.1</v>
      </c>
      <c r="D1259" s="1">
        <f>BILANCA!E283</f>
        <v>2369.1</v>
      </c>
      <c r="E1259" s="1">
        <v>0</v>
      </c>
      <c r="F1259" s="1">
        <v>0</v>
      </c>
      <c r="G1259" s="2">
        <f t="shared" si="25"/>
        <v>1961.6148000000003</v>
      </c>
      <c r="H1259" s="2">
        <f t="shared" si="26"/>
        <v>0.1999999999998181</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30513548.859999999</v>
      </c>
      <c r="D1263" s="1">
        <f>BILANCA!E287</f>
        <v>16989489.780000001</v>
      </c>
      <c r="E1263" s="1">
        <v>0</v>
      </c>
      <c r="F1263" s="1">
        <v>0</v>
      </c>
      <c r="G1263" s="2">
        <f t="shared" si="24"/>
        <v>18057907.957600001</v>
      </c>
      <c r="H1263" s="2">
        <f t="shared" si="23"/>
        <v>0.35999999940395355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202601674.80000001</v>
      </c>
      <c r="D1264" s="1">
        <f>BILANCA!E288</f>
        <v>192514819.52000001</v>
      </c>
      <c r="E1264" s="1">
        <v>0</v>
      </c>
      <c r="F1264" s="1">
        <v>0</v>
      </c>
      <c r="G1264" s="2">
        <f t="shared" si="24"/>
        <v>165124399.18904004</v>
      </c>
      <c r="H1264" s="2">
        <f t="shared" si="23"/>
        <v>0.67999997735023499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2446448.4500000002</v>
      </c>
      <c r="D1265" s="1">
        <f>BILANCA!E289</f>
        <v>2773182.49</v>
      </c>
      <c r="E1265" s="1">
        <v>0</v>
      </c>
      <c r="F1265" s="1">
        <v>0</v>
      </c>
      <c r="G1265" s="2">
        <f t="shared" si="24"/>
        <v>2253973.3872600002</v>
      </c>
      <c r="H1265" s="2">
        <f t="shared" si="23"/>
        <v>0.94000000040978193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33205121.890000001</v>
      </c>
      <c r="D1266" s="1">
        <f>BILANCA!E290</f>
        <v>19962318.100000001</v>
      </c>
      <c r="E1266" s="1">
        <v>0</v>
      </c>
      <c r="F1266" s="1">
        <v>0</v>
      </c>
      <c r="G1266" s="2">
        <f t="shared" si="24"/>
        <v>20695721.539470002</v>
      </c>
      <c r="H1266" s="2">
        <f t="shared" si="23"/>
        <v>0.21000000089406967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73206.820000000007</v>
      </c>
      <c r="D1269" s="1">
        <f>BILANCA!E293</f>
        <v>88053.65</v>
      </c>
      <c r="E1269" s="1">
        <v>0</v>
      </c>
      <c r="F1269" s="1">
        <v>0</v>
      </c>
      <c r="G1269" s="2">
        <f t="shared" si="24"/>
        <v>71303.838319999995</v>
      </c>
      <c r="H1269" s="2">
        <f t="shared" si="23"/>
        <v>0.52999999999883585</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239674225.12</v>
      </c>
      <c r="D1270" s="1">
        <f>BILANCA!E294</f>
        <v>219734765.28999999</v>
      </c>
      <c r="E1270" s="1">
        <v>0</v>
      </c>
      <c r="F1270" s="1">
        <v>0</v>
      </c>
      <c r="G1270" s="2">
        <f t="shared" si="24"/>
        <v>194914257.88589999</v>
      </c>
      <c r="H1270" s="2">
        <f t="shared" si="23"/>
        <v>0.40999999642372131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44697076.630000003</v>
      </c>
      <c r="D1271" s="1">
        <f>BILANCA!E295</f>
        <v>24207006.34</v>
      </c>
      <c r="E1271" s="1">
        <v>0</v>
      </c>
      <c r="F1271" s="1">
        <v>0</v>
      </c>
      <c r="G1271" s="2">
        <f t="shared" si="24"/>
        <v>26815993.721280001</v>
      </c>
      <c r="H1271" s="2">
        <f t="shared" si="23"/>
        <v>0.70999999716877937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78009.149999999994</v>
      </c>
      <c r="D1272" s="1">
        <f>BILANCA!E296</f>
        <v>64224.68</v>
      </c>
      <c r="E1272" s="1">
        <v>0</v>
      </c>
      <c r="F1272" s="1">
        <v>0</v>
      </c>
      <c r="G1272" s="2">
        <f t="shared" si="24"/>
        <v>59666.509389999992</v>
      </c>
      <c r="H1272" s="2">
        <f t="shared" si="23"/>
        <v>0.4699999999938882</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2529449.87</v>
      </c>
      <c r="D1273" s="1">
        <f>BILANCA!E297</f>
        <v>3921779.39</v>
      </c>
      <c r="E1273" s="1">
        <v>0</v>
      </c>
      <c r="F1273" s="1">
        <v>0</v>
      </c>
      <c r="G1273" s="2">
        <f t="shared" si="24"/>
        <v>3008172.5084999995</v>
      </c>
      <c r="H1273" s="2">
        <f t="shared" si="23"/>
        <v>0.52000000001862645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1079861.48</v>
      </c>
      <c r="D1274" s="1">
        <f>BILANCA!E298</f>
        <v>1041393.13</v>
      </c>
      <c r="E1274" s="1">
        <v>0</v>
      </c>
      <c r="F1274" s="1">
        <v>0</v>
      </c>
      <c r="G1274" s="2">
        <f t="shared" si="24"/>
        <v>920330.49234</v>
      </c>
      <c r="H1274" s="2">
        <f t="shared" si="23"/>
        <v>0.60999999998603016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545871.47</v>
      </c>
      <c r="D1275" s="1">
        <f>BILANCA!E299</f>
        <v>866189.54</v>
      </c>
      <c r="E1275" s="1">
        <v>0</v>
      </c>
      <c r="F1275" s="1">
        <v>0</v>
      </c>
      <c r="G1275" s="2">
        <f t="shared" si="24"/>
        <v>665249.16059999994</v>
      </c>
      <c r="H1275" s="2">
        <f t="shared" si="23"/>
        <v>0.92999999993480742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81544.800000000003</v>
      </c>
      <c r="D1277" s="1">
        <f>BILANCA!E301</f>
        <v>3942045.26</v>
      </c>
      <c r="E1277" s="1">
        <v>0</v>
      </c>
      <c r="F1277" s="1">
        <v>0</v>
      </c>
      <c r="G1277" s="2">
        <f t="shared" si="24"/>
        <v>2341896.7840800001</v>
      </c>
      <c r="H1277" s="2">
        <f t="shared" si="23"/>
        <v>0.4599999997735722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1486840.68</v>
      </c>
      <c r="D1278" s="1">
        <f>BILANCA!E302</f>
        <v>973416.88</v>
      </c>
      <c r="E1278" s="1">
        <v>0</v>
      </c>
      <c r="F1278" s="1">
        <v>0</v>
      </c>
      <c r="G1278" s="2">
        <f t="shared" si="24"/>
        <v>1012933.9597999998</v>
      </c>
      <c r="H1278" s="2">
        <f t="shared" si="23"/>
        <v>0.44000000006053597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78566.59</v>
      </c>
      <c r="D1285" s="1">
        <f>BILANCA!E309</f>
        <v>265348.96000000002</v>
      </c>
      <c r="E1285" s="1">
        <v>0</v>
      </c>
      <c r="F1285" s="1">
        <v>0</v>
      </c>
      <c r="G1285" s="2">
        <f t="shared" si="24"/>
        <v>183997.88201999999</v>
      </c>
      <c r="H1285" s="2">
        <f t="shared" si="23"/>
        <v>0.4499999999825377</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32642.27</v>
      </c>
      <c r="D1288" s="1">
        <f>BILANCA!E312</f>
        <v>19571.169999999998</v>
      </c>
      <c r="E1288" s="1">
        <v>0</v>
      </c>
      <c r="F1288" s="1">
        <v>0</v>
      </c>
      <c r="G1288" s="2">
        <f t="shared" si="24"/>
        <v>21894.306049999999</v>
      </c>
      <c r="H1288" s="2">
        <f t="shared" si="23"/>
        <v>0.43999999999869033</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32942112.23</v>
      </c>
      <c r="D1289" s="1">
        <f>BILANCA!E313</f>
        <v>0</v>
      </c>
      <c r="E1289" s="1">
        <v>0</v>
      </c>
      <c r="F1289" s="1">
        <v>0</v>
      </c>
      <c r="G1289" s="2">
        <f t="shared" si="24"/>
        <v>10080286.34238</v>
      </c>
      <c r="H1289" s="2">
        <f t="shared" si="23"/>
        <v>0.23000000044703484</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155326682.88000003</v>
      </c>
      <c r="D1299" s="6">
        <f>'RAS-funkcijski'!E5</f>
        <v>184325555.42000002</v>
      </c>
      <c r="E1299" s="6">
        <v>0</v>
      </c>
      <c r="F1299" s="6">
        <v>0</v>
      </c>
      <c r="G1299" s="7">
        <f t="shared" si="24"/>
        <v>523977.79372000007</v>
      </c>
      <c r="H1299" s="7">
        <f t="shared" si="23"/>
        <v>0.53999999165534973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148640005.08000001</v>
      </c>
      <c r="D1300" s="1">
        <f>'RAS-funkcijski'!E6</f>
        <v>174404663.48000002</v>
      </c>
      <c r="E1300" s="1">
        <v>0</v>
      </c>
      <c r="F1300" s="1">
        <v>0</v>
      </c>
      <c r="G1300" s="2">
        <f t="shared" si="24"/>
        <v>994898.66408000002</v>
      </c>
      <c r="H1300" s="2">
        <f t="shared" si="23"/>
        <v>0.56000003218650818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138904938.37</v>
      </c>
      <c r="D1301" s="1">
        <f>'RAS-funkcijski'!E7</f>
        <v>173388059.24000001</v>
      </c>
      <c r="E1301" s="1">
        <v>0</v>
      </c>
      <c r="F1301" s="1">
        <v>0</v>
      </c>
      <c r="G1301" s="2">
        <f t="shared" si="24"/>
        <v>1457043.1705500002</v>
      </c>
      <c r="H1301" s="2">
        <f t="shared" si="23"/>
        <v>0.61000001430511475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9735066.7100000009</v>
      </c>
      <c r="D1303" s="1">
        <f>'RAS-funkcijski'!E9</f>
        <v>1016604.24</v>
      </c>
      <c r="E1303" s="1">
        <v>0</v>
      </c>
      <c r="F1303" s="1">
        <v>0</v>
      </c>
      <c r="G1303" s="2">
        <f t="shared" si="24"/>
        <v>58841.375950000001</v>
      </c>
      <c r="H1303" s="2">
        <f t="shared" si="23"/>
        <v>0.5299999990966171</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2688007.21</v>
      </c>
      <c r="D1307" s="1">
        <f>'RAS-funkcijski'!E13</f>
        <v>3010124.32</v>
      </c>
      <c r="E1307" s="1">
        <v>0</v>
      </c>
      <c r="F1307" s="1">
        <v>0</v>
      </c>
      <c r="G1307" s="2">
        <f t="shared" si="24"/>
        <v>78374.302649999998</v>
      </c>
      <c r="H1307" s="2">
        <f t="shared" si="23"/>
        <v>0.52999999979510903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2688007.21</v>
      </c>
      <c r="D1308" s="1">
        <f>'RAS-funkcijski'!E14</f>
        <v>3010124.32</v>
      </c>
      <c r="E1308" s="1">
        <v>0</v>
      </c>
      <c r="F1308" s="1">
        <v>0</v>
      </c>
      <c r="G1308" s="2">
        <f t="shared" si="24"/>
        <v>87082.558499999999</v>
      </c>
      <c r="H1308" s="2">
        <f t="shared" si="23"/>
        <v>0.52999999979510903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11115.53</v>
      </c>
      <c r="D1312" s="1">
        <f>'RAS-funkcijski'!E18</f>
        <v>0</v>
      </c>
      <c r="E1312" s="1">
        <v>0</v>
      </c>
      <c r="F1312" s="1">
        <v>0</v>
      </c>
      <c r="G1312" s="2">
        <f t="shared" si="24"/>
        <v>155.61742000000001</v>
      </c>
      <c r="H1312" s="2">
        <f t="shared" si="23"/>
        <v>0.46999999999934516</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126113.67</v>
      </c>
      <c r="D1313" s="1">
        <f>'RAS-funkcijski'!E19</f>
        <v>2364822.29</v>
      </c>
      <c r="E1313" s="1">
        <v>0</v>
      </c>
      <c r="F1313" s="1">
        <v>0</v>
      </c>
      <c r="G1313" s="2">
        <f t="shared" si="24"/>
        <v>72836.373749999999</v>
      </c>
      <c r="H1313" s="2">
        <f t="shared" si="23"/>
        <v>0.62000000003899913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3861441.39</v>
      </c>
      <c r="D1314" s="1">
        <f>'RAS-funkcijski'!E20</f>
        <v>4545945.33</v>
      </c>
      <c r="E1314" s="1">
        <v>0</v>
      </c>
      <c r="F1314" s="1">
        <v>0</v>
      </c>
      <c r="G1314" s="2">
        <f t="shared" si="24"/>
        <v>207253.31280000001</v>
      </c>
      <c r="H1314" s="2">
        <f t="shared" si="23"/>
        <v>0.72000000020489097</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18033627.350000001</v>
      </c>
      <c r="D1322" s="1">
        <f>'RAS-funkcijski'!E28</f>
        <v>20722644.289999999</v>
      </c>
      <c r="E1322" s="1">
        <v>0</v>
      </c>
      <c r="F1322" s="1">
        <v>0</v>
      </c>
      <c r="G1322" s="2">
        <f t="shared" si="24"/>
        <v>1427493.98232</v>
      </c>
      <c r="H1322" s="2">
        <f t="shared" si="23"/>
        <v>0.64000000059604645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15624638.83</v>
      </c>
      <c r="D1324" s="1">
        <f>'RAS-funkcijski'!E30</f>
        <v>19943025.5</v>
      </c>
      <c r="E1324" s="1">
        <v>0</v>
      </c>
      <c r="F1324" s="1">
        <v>0</v>
      </c>
      <c r="G1324" s="2">
        <f t="shared" si="24"/>
        <v>1443277.93558</v>
      </c>
      <c r="H1324" s="2">
        <f t="shared" si="23"/>
        <v>0.66999999992549419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431.52</v>
      </c>
      <c r="E1325" s="1">
        <v>0</v>
      </c>
      <c r="F1325" s="1">
        <v>0</v>
      </c>
      <c r="G1325" s="2">
        <f t="shared" si="24"/>
        <v>23.30208</v>
      </c>
      <c r="H1325" s="2">
        <f t="shared" si="23"/>
        <v>0.48000000000001819</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2408988.52</v>
      </c>
      <c r="D1328" s="1">
        <f>'RAS-funkcijski'!E34</f>
        <v>779187.27</v>
      </c>
      <c r="E1328" s="1">
        <v>0</v>
      </c>
      <c r="F1328" s="1">
        <v>0</v>
      </c>
      <c r="G1328" s="2">
        <f t="shared" si="24"/>
        <v>119020.8918</v>
      </c>
      <c r="H1328" s="2">
        <f t="shared" si="23"/>
        <v>0.75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189553617.91999999</v>
      </c>
      <c r="D1329" s="1">
        <f>'RAS-funkcijski'!E35</f>
        <v>253247307.05000001</v>
      </c>
      <c r="E1329" s="1">
        <v>0</v>
      </c>
      <c r="F1329" s="1">
        <v>0</v>
      </c>
      <c r="G1329" s="2">
        <f t="shared" si="24"/>
        <v>21577495.192620002</v>
      </c>
      <c r="H1329" s="2">
        <f t="shared" si="23"/>
        <v>0.13000002503395081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4717883.54</v>
      </c>
      <c r="D1333" s="1">
        <f>'RAS-funkcijski'!E39</f>
        <v>7229013.3799999999</v>
      </c>
      <c r="E1333" s="1">
        <v>0</v>
      </c>
      <c r="F1333" s="1">
        <v>0</v>
      </c>
      <c r="G1333" s="2">
        <f t="shared" si="24"/>
        <v>671156.86050000007</v>
      </c>
      <c r="H1333" s="2">
        <f t="shared" si="23"/>
        <v>0.83999999985098839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1236191.23</v>
      </c>
      <c r="D1334" s="1">
        <f>'RAS-funkcijski'!E40</f>
        <v>2537166.04</v>
      </c>
      <c r="E1334" s="1">
        <v>0</v>
      </c>
      <c r="F1334" s="1">
        <v>0</v>
      </c>
      <c r="G1334" s="2">
        <f t="shared" si="24"/>
        <v>227178.83915999997</v>
      </c>
      <c r="H1334" s="2">
        <f t="shared" si="23"/>
        <v>0.27000000001862645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3352156.57</v>
      </c>
      <c r="D1335" s="1">
        <f>'RAS-funkcijski'!E41</f>
        <v>4465286.88</v>
      </c>
      <c r="E1335" s="1">
        <v>0</v>
      </c>
      <c r="F1335" s="1">
        <v>0</v>
      </c>
      <c r="G1335" s="2">
        <f t="shared" si="24"/>
        <v>454461.02220999997</v>
      </c>
      <c r="H1335" s="2">
        <f t="shared" si="23"/>
        <v>0.55000000027939677</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129535.74</v>
      </c>
      <c r="D1336" s="1">
        <f>'RAS-funkcijski'!E42</f>
        <v>226560.46</v>
      </c>
      <c r="E1336" s="1">
        <v>0</v>
      </c>
      <c r="F1336" s="1">
        <v>0</v>
      </c>
      <c r="G1336" s="2">
        <f t="shared" si="24"/>
        <v>22140.953079999999</v>
      </c>
      <c r="H1336" s="2">
        <f t="shared" si="23"/>
        <v>0.71999999998661224</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730586.78</v>
      </c>
      <c r="D1337" s="1">
        <f>'RAS-funkcijski'!E43</f>
        <v>819739.23</v>
      </c>
      <c r="E1337" s="1">
        <v>0</v>
      </c>
      <c r="F1337" s="1">
        <v>0</v>
      </c>
      <c r="G1337" s="2">
        <f t="shared" si="24"/>
        <v>92432.54436</v>
      </c>
      <c r="H1337" s="2">
        <f t="shared" si="23"/>
        <v>0.44999999995343387</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730586.78</v>
      </c>
      <c r="D1343" s="1">
        <f>'RAS-funkcijski'!E49</f>
        <v>819739.23</v>
      </c>
      <c r="E1343" s="1">
        <v>0</v>
      </c>
      <c r="F1343" s="1">
        <v>0</v>
      </c>
      <c r="G1343" s="2">
        <f t="shared" si="24"/>
        <v>106652.93579999999</v>
      </c>
      <c r="H1343" s="2">
        <f t="shared" si="27"/>
        <v>0.44999999995343387</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160291261.06</v>
      </c>
      <c r="D1348" s="1">
        <f>'RAS-funkcijski'!E54</f>
        <v>209517018.87</v>
      </c>
      <c r="E1348" s="1">
        <v>0</v>
      </c>
      <c r="F1348" s="1">
        <v>0</v>
      </c>
      <c r="G1348" s="2">
        <f t="shared" si="24"/>
        <v>28966264.940000001</v>
      </c>
      <c r="H1348" s="2">
        <f t="shared" si="27"/>
        <v>0.18999999761581421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160195693.06</v>
      </c>
      <c r="D1349" s="1">
        <f>'RAS-funkcijski'!E55</f>
        <v>209439332.87</v>
      </c>
      <c r="E1349" s="1">
        <v>0</v>
      </c>
      <c r="F1349" s="1">
        <v>0</v>
      </c>
      <c r="G1349" s="2">
        <f t="shared" si="24"/>
        <v>29532792.298799999</v>
      </c>
      <c r="H1349" s="2">
        <f t="shared" si="27"/>
        <v>0.18999999761581421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95568</v>
      </c>
      <c r="D1353" s="1">
        <f>'RAS-funkcijski'!E59</f>
        <v>77686</v>
      </c>
      <c r="E1353" s="1">
        <v>0</v>
      </c>
      <c r="F1353" s="1">
        <v>0</v>
      </c>
      <c r="G1353" s="2">
        <f t="shared" si="24"/>
        <v>13801.7</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10641203.880000001</v>
      </c>
      <c r="D1355" s="1">
        <f>'RAS-funkcijski'!E61</f>
        <v>8667502.6199999992</v>
      </c>
      <c r="E1355" s="1">
        <v>0</v>
      </c>
      <c r="F1355" s="1">
        <v>0</v>
      </c>
      <c r="G1355" s="2">
        <f t="shared" si="24"/>
        <v>1594643.9198400001</v>
      </c>
      <c r="H1355" s="2">
        <f t="shared" si="27"/>
        <v>0.5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10637891.380000001</v>
      </c>
      <c r="D1358" s="1">
        <f>'RAS-funkcijski'!E64</f>
        <v>8662797.1799999997</v>
      </c>
      <c r="E1358" s="1">
        <v>0</v>
      </c>
      <c r="F1358" s="1">
        <v>0</v>
      </c>
      <c r="G1358" s="2">
        <f t="shared" si="24"/>
        <v>1677809.1443999999</v>
      </c>
      <c r="H1358" s="2">
        <f t="shared" si="27"/>
        <v>0.56000000052154064</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3312.5</v>
      </c>
      <c r="D1359" s="1">
        <f>'RAS-funkcijski'!E65</f>
        <v>4705.4399999999996</v>
      </c>
      <c r="E1359" s="1">
        <v>0</v>
      </c>
      <c r="F1359" s="1">
        <v>0</v>
      </c>
      <c r="G1359" s="2">
        <f t="shared" si="24"/>
        <v>776.12617999999998</v>
      </c>
      <c r="H1359" s="2">
        <f t="shared" si="27"/>
        <v>0.93999999999959982</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3904034.69</v>
      </c>
      <c r="D1360" s="1">
        <f>'RAS-funkcijski'!E66</f>
        <v>2313630.69</v>
      </c>
      <c r="E1360" s="1">
        <v>0</v>
      </c>
      <c r="F1360" s="1">
        <v>0</v>
      </c>
      <c r="G1360" s="2">
        <f t="shared" si="24"/>
        <v>528940.35633999994</v>
      </c>
      <c r="H1360" s="2">
        <f t="shared" si="27"/>
        <v>0.62000000011175871</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3904034.69</v>
      </c>
      <c r="D1363" s="1">
        <f>'RAS-funkcijski'!E69</f>
        <v>2313630.69</v>
      </c>
      <c r="E1363" s="1">
        <v>0</v>
      </c>
      <c r="F1363" s="1">
        <v>0</v>
      </c>
      <c r="G1363" s="2">
        <f t="shared" si="24"/>
        <v>554534.24454999994</v>
      </c>
      <c r="H1363" s="2">
        <f t="shared" si="27"/>
        <v>0.62000000011175871</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9268647.9700000007</v>
      </c>
      <c r="D1368" s="1">
        <f>'RAS-funkcijski'!E74</f>
        <v>24700402.260000002</v>
      </c>
      <c r="E1368" s="1">
        <v>0</v>
      </c>
      <c r="F1368" s="1">
        <v>0</v>
      </c>
      <c r="G1368" s="2">
        <f t="shared" si="24"/>
        <v>4106861.6743000005</v>
      </c>
      <c r="H1368" s="2">
        <f t="shared" si="27"/>
        <v>0.29000000096857548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93520841.599999994</v>
      </c>
      <c r="D1369" s="1">
        <f>'RAS-funkcijski'!E75</f>
        <v>312349801.00999999</v>
      </c>
      <c r="E1369" s="1">
        <v>0</v>
      </c>
      <c r="F1369" s="1">
        <v>0</v>
      </c>
      <c r="G1369" s="2">
        <f t="shared" si="24"/>
        <v>50993651.497019999</v>
      </c>
      <c r="H1369" s="2">
        <f t="shared" si="27"/>
        <v>0.40999999642372131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7470029.8200000003</v>
      </c>
      <c r="D1370" s="1">
        <f>'RAS-funkcijski'!E76</f>
        <v>49804535.270000003</v>
      </c>
      <c r="E1370" s="1">
        <v>0</v>
      </c>
      <c r="F1370" s="1">
        <v>0</v>
      </c>
      <c r="G1370" s="2">
        <f t="shared" si="24"/>
        <v>7709695.2259200001</v>
      </c>
      <c r="H1370" s="2">
        <f t="shared" si="27"/>
        <v>0.45000000298023224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44077298.119999997</v>
      </c>
      <c r="D1371" s="1">
        <f>'RAS-funkcijski'!E77</f>
        <v>252807793.44</v>
      </c>
      <c r="E1371" s="1">
        <v>0</v>
      </c>
      <c r="F1371" s="1">
        <v>0</v>
      </c>
      <c r="G1371" s="2">
        <f t="shared" si="24"/>
        <v>40127580.604999997</v>
      </c>
      <c r="H1371" s="2">
        <f t="shared" si="27"/>
        <v>0.55999999493360519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43750</v>
      </c>
      <c r="E1373" s="1">
        <v>0</v>
      </c>
      <c r="F1373" s="1">
        <v>0</v>
      </c>
      <c r="G1373" s="2">
        <f t="shared" si="24"/>
        <v>6562.5</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314995.18</v>
      </c>
      <c r="D1374" s="1">
        <f>'RAS-funkcijski'!E80</f>
        <v>639329.85</v>
      </c>
      <c r="E1374" s="1">
        <v>0</v>
      </c>
      <c r="F1374" s="1">
        <v>0</v>
      </c>
      <c r="G1374" s="2">
        <f t="shared" si="24"/>
        <v>121117.77088</v>
      </c>
      <c r="H1374" s="2">
        <f t="shared" si="27"/>
        <v>0.33000000001629815</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41658518.479999997</v>
      </c>
      <c r="D1375" s="1">
        <f>'RAS-funkcijski'!E81</f>
        <v>9054392.4499999993</v>
      </c>
      <c r="E1375" s="1">
        <v>0</v>
      </c>
      <c r="F1375" s="1">
        <v>0</v>
      </c>
      <c r="G1375" s="2">
        <f t="shared" si="24"/>
        <v>4602082.3602599995</v>
      </c>
      <c r="H1375" s="2">
        <f t="shared" si="27"/>
        <v>0.92999999597668648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234028536.82999998</v>
      </c>
      <c r="D1376" s="1">
        <f>'RAS-funkcijski'!E82</f>
        <v>285310973.36000001</v>
      </c>
      <c r="E1376" s="1">
        <v>0</v>
      </c>
      <c r="F1376" s="1">
        <v>0</v>
      </c>
      <c r="G1376" s="2">
        <f t="shared" si="24"/>
        <v>62762737.716900006</v>
      </c>
      <c r="H1376" s="2">
        <f t="shared" si="27"/>
        <v>0.53000003099441528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42082247.439999998</v>
      </c>
      <c r="D1378" s="1">
        <f>'RAS-funkcijski'!E84</f>
        <v>24388492.41</v>
      </c>
      <c r="E1378" s="1">
        <v>0</v>
      </c>
      <c r="F1378" s="1">
        <v>0</v>
      </c>
      <c r="G1378" s="2">
        <f t="shared" si="24"/>
        <v>7268738.5808000006</v>
      </c>
      <c r="H1378" s="2">
        <f t="shared" si="27"/>
        <v>0.84999999776482582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131732.72</v>
      </c>
      <c r="D1379" s="1">
        <f>'RAS-funkcijski'!E85</f>
        <v>0</v>
      </c>
      <c r="E1379" s="1">
        <v>0</v>
      </c>
      <c r="F1379" s="1">
        <v>0</v>
      </c>
      <c r="G1379" s="2">
        <f t="shared" si="24"/>
        <v>10670.35032</v>
      </c>
      <c r="H1379" s="2">
        <f t="shared" si="27"/>
        <v>0.27999999999883585</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19825931.329999998</v>
      </c>
      <c r="D1380" s="1">
        <f>'RAS-funkcijski'!E86</f>
        <v>24248198.620000001</v>
      </c>
      <c r="E1380" s="1">
        <v>0</v>
      </c>
      <c r="F1380" s="1">
        <v>0</v>
      </c>
      <c r="G1380" s="2">
        <f t="shared" si="24"/>
        <v>5602430.9427400008</v>
      </c>
      <c r="H1380" s="2">
        <f t="shared" si="27"/>
        <v>0.70999999716877937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171988625.34</v>
      </c>
      <c r="D1382" s="1">
        <f>'RAS-funkcijski'!E88</f>
        <v>236674282.33000001</v>
      </c>
      <c r="E1382" s="1">
        <v>0</v>
      </c>
      <c r="F1382" s="1">
        <v>0</v>
      </c>
      <c r="G1382" s="2">
        <f t="shared" si="24"/>
        <v>54208323.960000008</v>
      </c>
      <c r="H1382" s="2">
        <f t="shared" si="27"/>
        <v>0.67000001668930054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303379428.81</v>
      </c>
      <c r="D1383" s="1">
        <f>'RAS-funkcijski'!E89</f>
        <v>269373048.83999997</v>
      </c>
      <c r="E1383" s="1">
        <v>0</v>
      </c>
      <c r="F1383" s="1">
        <v>0</v>
      </c>
      <c r="G1383" s="2">
        <f t="shared" si="24"/>
        <v>71580669.751650006</v>
      </c>
      <c r="H1383" s="2">
        <f t="shared" si="27"/>
        <v>0.35000002384185791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149550801.27000001</v>
      </c>
      <c r="D1388" s="1">
        <f>'RAS-funkcijski'!E94</f>
        <v>148354355.94999999</v>
      </c>
      <c r="E1388" s="1">
        <v>0</v>
      </c>
      <c r="F1388" s="1">
        <v>0</v>
      </c>
      <c r="G1388" s="2">
        <f t="shared" si="24"/>
        <v>40163356.1853</v>
      </c>
      <c r="H1388" s="2">
        <f t="shared" si="27"/>
        <v>0.32000002264976501</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73927383.349999994</v>
      </c>
      <c r="D1389" s="1">
        <f>'RAS-funkcijski'!E95</f>
        <v>99780790.810000002</v>
      </c>
      <c r="E1389" s="1">
        <v>0</v>
      </c>
      <c r="F1389" s="1">
        <v>0</v>
      </c>
      <c r="G1389" s="2">
        <f t="shared" si="24"/>
        <v>24887495.812270001</v>
      </c>
      <c r="H1389" s="2">
        <f t="shared" si="27"/>
        <v>0.53999999165534973</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65988979.899999999</v>
      </c>
      <c r="D1390" s="1">
        <f>'RAS-funkcijski'!E96</f>
        <v>37921607.579999998</v>
      </c>
      <c r="E1390" s="1">
        <v>0</v>
      </c>
      <c r="F1390" s="1">
        <v>0</v>
      </c>
      <c r="G1390" s="2">
        <f t="shared" si="24"/>
        <v>13048561.945519999</v>
      </c>
      <c r="H1390" s="2">
        <f t="shared" si="27"/>
        <v>0.52000000327825546</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9634438.0199999996</v>
      </c>
      <c r="D1391" s="1">
        <f>'RAS-funkcijski'!E97</f>
        <v>10651957.560000001</v>
      </c>
      <c r="E1391" s="1">
        <v>0</v>
      </c>
      <c r="F1391" s="1">
        <v>0</v>
      </c>
      <c r="G1391" s="2">
        <f t="shared" si="24"/>
        <v>2877266.8420199999</v>
      </c>
      <c r="H1391" s="2">
        <f t="shared" si="27"/>
        <v>0.45999999903142452</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117295503.79000001</v>
      </c>
      <c r="D1393" s="1">
        <f>'RAS-funkcijski'!E99</f>
        <v>85478108.560000002</v>
      </c>
      <c r="E1393" s="1">
        <v>0</v>
      </c>
      <c r="F1393" s="1">
        <v>0</v>
      </c>
      <c r="G1393" s="2">
        <f t="shared" si="24"/>
        <v>27383913.486450002</v>
      </c>
      <c r="H1393" s="2">
        <f t="shared" si="27"/>
        <v>0.64999999105930328</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49532041.350000001</v>
      </c>
      <c r="D1394" s="1">
        <f>'RAS-funkcijski'!E100</f>
        <v>0</v>
      </c>
      <c r="E1394" s="1">
        <v>0</v>
      </c>
      <c r="F1394" s="1">
        <v>0</v>
      </c>
      <c r="G1394" s="2">
        <f t="shared" si="24"/>
        <v>4755075.9696000004</v>
      </c>
      <c r="H1394" s="2">
        <f t="shared" si="27"/>
        <v>0.35000000149011612</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67733824.859999999</v>
      </c>
      <c r="D1395" s="1">
        <f>'RAS-funkcijski'!E101</f>
        <v>85444401.439999998</v>
      </c>
      <c r="E1395" s="1">
        <v>0</v>
      </c>
      <c r="F1395" s="1">
        <v>0</v>
      </c>
      <c r="G1395" s="2">
        <f t="shared" si="24"/>
        <v>23146394.890780002</v>
      </c>
      <c r="H1395" s="2">
        <f t="shared" si="27"/>
        <v>0.57999999821186066</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29637.58</v>
      </c>
      <c r="D1396" s="1">
        <f>'RAS-funkcijski'!E102</f>
        <v>33707.120000000003</v>
      </c>
      <c r="E1396" s="1">
        <v>0</v>
      </c>
      <c r="F1396" s="1">
        <v>0</v>
      </c>
      <c r="G1396" s="2">
        <f t="shared" si="24"/>
        <v>9511.0783600000013</v>
      </c>
      <c r="H1396" s="2">
        <f t="shared" si="27"/>
        <v>0.54000000000087311</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25780443.43</v>
      </c>
      <c r="D1398" s="1">
        <f>'RAS-funkcijski'!E104</f>
        <v>27550988.32</v>
      </c>
      <c r="E1398" s="1">
        <v>0</v>
      </c>
      <c r="F1398" s="1">
        <v>0</v>
      </c>
      <c r="G1398" s="2">
        <f t="shared" si="24"/>
        <v>8088242.0070000011</v>
      </c>
      <c r="H1398" s="2">
        <f t="shared" si="27"/>
        <v>0.75</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601328.4</v>
      </c>
      <c r="D1399" s="1">
        <f>'RAS-funkcijski'!E105</f>
        <v>0</v>
      </c>
      <c r="E1399" s="1">
        <v>0</v>
      </c>
      <c r="F1399" s="1">
        <v>0</v>
      </c>
      <c r="G1399" s="2">
        <f t="shared" si="24"/>
        <v>60734.16840000001</v>
      </c>
      <c r="H1399" s="2">
        <f t="shared" si="27"/>
        <v>0.40000000002328306</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10151351.92</v>
      </c>
      <c r="D1400" s="1">
        <f>'RAS-funkcijski'!E106</f>
        <v>7989596.0099999998</v>
      </c>
      <c r="E1400" s="1">
        <v>0</v>
      </c>
      <c r="F1400" s="1">
        <v>0</v>
      </c>
      <c r="G1400" s="2">
        <f t="shared" si="24"/>
        <v>2665315.4818799999</v>
      </c>
      <c r="H1400" s="2">
        <f t="shared" si="27"/>
        <v>8.9999999850988388E-2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186190211.68000001</v>
      </c>
      <c r="D1401" s="1">
        <f>'RAS-funkcijski'!E107</f>
        <v>213271061.54999998</v>
      </c>
      <c r="E1401" s="1">
        <v>0</v>
      </c>
      <c r="F1401" s="1">
        <v>0</v>
      </c>
      <c r="G1401" s="2">
        <f t="shared" si="24"/>
        <v>63111430.482339993</v>
      </c>
      <c r="H1401" s="2">
        <f t="shared" si="27"/>
        <v>0.77000001072883606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56842827.5</v>
      </c>
      <c r="D1402" s="1">
        <f>'RAS-funkcijski'!E108</f>
        <v>82617100.75</v>
      </c>
      <c r="E1402" s="1">
        <v>0</v>
      </c>
      <c r="F1402" s="1">
        <v>0</v>
      </c>
      <c r="G1402" s="2">
        <f t="shared" si="24"/>
        <v>23096011.015999999</v>
      </c>
      <c r="H1402" s="2">
        <f t="shared" si="27"/>
        <v>0.75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126977614.37</v>
      </c>
      <c r="D1403" s="1">
        <f>'RAS-funkcijski'!E109</f>
        <v>127716434.78</v>
      </c>
      <c r="E1403" s="1">
        <v>0</v>
      </c>
      <c r="F1403" s="1">
        <v>0</v>
      </c>
      <c r="G1403" s="2">
        <f t="shared" si="24"/>
        <v>40153100.812649995</v>
      </c>
      <c r="H1403" s="2">
        <f t="shared" si="27"/>
        <v>0.59000000357627869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1116209.68</v>
      </c>
      <c r="D1405" s="1">
        <f>'RAS-funkcijski'!E111</f>
        <v>1437969.6</v>
      </c>
      <c r="E1405" s="1">
        <v>0</v>
      </c>
      <c r="F1405" s="1">
        <v>0</v>
      </c>
      <c r="G1405" s="2">
        <f t="shared" si="24"/>
        <v>427159.93015999999</v>
      </c>
      <c r="H1405" s="2">
        <f t="shared" si="27"/>
        <v>0.71999999997206032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1253560.1299999999</v>
      </c>
      <c r="D1407" s="1">
        <f>'RAS-funkcijski'!E113</f>
        <v>1499556.42</v>
      </c>
      <c r="E1407" s="1">
        <v>0</v>
      </c>
      <c r="F1407" s="1">
        <v>0</v>
      </c>
      <c r="G1407" s="2">
        <f t="shared" si="24"/>
        <v>463541.35372999997</v>
      </c>
      <c r="H1407" s="2">
        <f t="shared" si="27"/>
        <v>0.54999999981373549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656089143.04999995</v>
      </c>
      <c r="D1408" s="1">
        <f>'RAS-funkcijski'!E114</f>
        <v>779663423.90999997</v>
      </c>
      <c r="E1408" s="1">
        <v>0</v>
      </c>
      <c r="F1408" s="1">
        <v>0</v>
      </c>
      <c r="G1408" s="2">
        <f t="shared" si="24"/>
        <v>243695758.9957</v>
      </c>
      <c r="H1408" s="2">
        <f t="shared" si="27"/>
        <v>0.13999998569488525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438480851.16999996</v>
      </c>
      <c r="D1409" s="1">
        <f>'RAS-funkcijski'!E115</f>
        <v>546124549.63</v>
      </c>
      <c r="E1409" s="1">
        <v>0</v>
      </c>
      <c r="F1409" s="1">
        <v>0</v>
      </c>
      <c r="G1409" s="2">
        <f t="shared" si="24"/>
        <v>169911024.49772999</v>
      </c>
      <c r="H1409" s="2">
        <f t="shared" si="27"/>
        <v>0.53999996185302734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181011644.16999999</v>
      </c>
      <c r="D1410" s="1">
        <f>'RAS-funkcijski'!E116</f>
        <v>241570515.69999999</v>
      </c>
      <c r="E1410" s="1">
        <v>0</v>
      </c>
      <c r="F1410" s="1">
        <v>0</v>
      </c>
      <c r="G1410" s="2">
        <f t="shared" si="24"/>
        <v>74385099.663839996</v>
      </c>
      <c r="H1410" s="2">
        <f t="shared" si="27"/>
        <v>0.4699999988079071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257469207</v>
      </c>
      <c r="D1411" s="1">
        <f>'RAS-funkcijski'!E117</f>
        <v>304554033.93000001</v>
      </c>
      <c r="E1411" s="1">
        <v>0</v>
      </c>
      <c r="F1411" s="1">
        <v>0</v>
      </c>
      <c r="G1411" s="2">
        <f t="shared" si="24"/>
        <v>97923232.059180006</v>
      </c>
      <c r="H1411" s="2">
        <f t="shared" si="27"/>
        <v>6.9999992847442627E-2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146680950.06</v>
      </c>
      <c r="D1412" s="1">
        <f>'RAS-funkcijski'!E118</f>
        <v>166393876.88</v>
      </c>
      <c r="E1412" s="1">
        <v>0</v>
      </c>
      <c r="F1412" s="1">
        <v>0</v>
      </c>
      <c r="G1412" s="2">
        <f t="shared" si="24"/>
        <v>54659432.235480003</v>
      </c>
      <c r="H1412" s="2">
        <f t="shared" si="27"/>
        <v>0.18000000715255737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146680950.06</v>
      </c>
      <c r="D1414" s="1">
        <f>'RAS-funkcijski'!E120</f>
        <v>166393876.88</v>
      </c>
      <c r="E1414" s="1">
        <v>0</v>
      </c>
      <c r="F1414" s="1">
        <v>0</v>
      </c>
      <c r="G1414" s="2">
        <f t="shared" si="24"/>
        <v>55618369.643119998</v>
      </c>
      <c r="H1414" s="2">
        <f t="shared" si="27"/>
        <v>0.18000000715255737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933031.61</v>
      </c>
      <c r="D1419" s="1">
        <f>'RAS-funkcijski'!E125</f>
        <v>1060567.31</v>
      </c>
      <c r="E1419" s="1">
        <v>0</v>
      </c>
      <c r="F1419" s="1">
        <v>0</v>
      </c>
      <c r="G1419" s="2">
        <f t="shared" si="24"/>
        <v>369554.11382999999</v>
      </c>
      <c r="H1419" s="2">
        <f t="shared" si="27"/>
        <v>0.70000000006984919</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31319601.440000001</v>
      </c>
      <c r="D1420" s="1">
        <f>'RAS-funkcijski'!E126</f>
        <v>33694944.049999997</v>
      </c>
      <c r="E1420" s="1">
        <v>0</v>
      </c>
      <c r="F1420" s="1">
        <v>0</v>
      </c>
      <c r="G1420" s="2">
        <f t="shared" si="24"/>
        <v>12042557.723879999</v>
      </c>
      <c r="H1420" s="2">
        <f t="shared" si="27"/>
        <v>0.48999999836087227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126343.95</v>
      </c>
      <c r="D1421" s="1">
        <f>'RAS-funkcijski'!E127</f>
        <v>131491</v>
      </c>
      <c r="E1421" s="1">
        <v>0</v>
      </c>
      <c r="F1421" s="1">
        <v>0</v>
      </c>
      <c r="G1421" s="2">
        <f t="shared" si="24"/>
        <v>47887.091849999997</v>
      </c>
      <c r="H1421" s="2">
        <f t="shared" si="27"/>
        <v>5.0000000002910383E-2</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38548364.82</v>
      </c>
      <c r="D1422" s="1">
        <f>'RAS-funkcijski'!E128</f>
        <v>32257995.039999999</v>
      </c>
      <c r="E1422" s="1">
        <v>0</v>
      </c>
      <c r="F1422" s="1">
        <v>0</v>
      </c>
      <c r="G1422" s="2">
        <f t="shared" si="24"/>
        <v>12779980.0076</v>
      </c>
      <c r="H1422" s="2">
        <f t="shared" si="27"/>
        <v>0.2199999988079071</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130360019.66</v>
      </c>
      <c r="D1423" s="1">
        <f>'RAS-funkcijski'!E129</f>
        <v>128874990.56</v>
      </c>
      <c r="E1423" s="1">
        <v>0</v>
      </c>
      <c r="F1423" s="1">
        <v>0</v>
      </c>
      <c r="G1423" s="2">
        <f t="shared" si="24"/>
        <v>48513750.097499996</v>
      </c>
      <c r="H1423" s="2">
        <f t="shared" si="27"/>
        <v>0.7800000011920929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5157991.88</v>
      </c>
      <c r="D1424" s="1">
        <f>'RAS-funkcijski'!E130</f>
        <v>8111162.8099999996</v>
      </c>
      <c r="E1424" s="1">
        <v>0</v>
      </c>
      <c r="F1424" s="1">
        <v>0</v>
      </c>
      <c r="G1424" s="2">
        <f t="shared" si="24"/>
        <v>2693920.0049999999</v>
      </c>
      <c r="H1424" s="2">
        <f t="shared" si="27"/>
        <v>0.31000000052154064</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5157991.88</v>
      </c>
      <c r="D1426" s="1">
        <f>'RAS-funkcijski'!E132</f>
        <v>8111162.8099999996</v>
      </c>
      <c r="E1426" s="1">
        <v>0</v>
      </c>
      <c r="F1426" s="1">
        <v>0</v>
      </c>
      <c r="G1426" s="2">
        <f t="shared" si="24"/>
        <v>2736680.6399999997</v>
      </c>
      <c r="H1426" s="2">
        <f t="shared" si="27"/>
        <v>0.31000000052154064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49146168.18</v>
      </c>
      <c r="D1427" s="1">
        <f>'RAS-funkcijski'!E133</f>
        <v>67595766.409999996</v>
      </c>
      <c r="E1427" s="1">
        <v>0</v>
      </c>
      <c r="F1427" s="1">
        <v>0</v>
      </c>
      <c r="G1427" s="2">
        <f t="shared" si="24"/>
        <v>23779563.429000001</v>
      </c>
      <c r="H1427" s="2">
        <f t="shared" si="27"/>
        <v>0.58999999612569809</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57258645.310000002</v>
      </c>
      <c r="D1429" s="1">
        <f>'RAS-funkcijski'!E135</f>
        <v>23803796.149999999</v>
      </c>
      <c r="E1429" s="1">
        <v>0</v>
      </c>
      <c r="F1429" s="1">
        <v>0</v>
      </c>
      <c r="G1429" s="2">
        <f t="shared" si="24"/>
        <v>13737477.126910001</v>
      </c>
      <c r="H1429" s="2">
        <f t="shared" si="27"/>
        <v>0.46000000089406967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5951314.4699999997</v>
      </c>
      <c r="D1432" s="1">
        <f>'RAS-funkcijski'!E138</f>
        <v>6810720.3300000001</v>
      </c>
      <c r="E1432" s="1">
        <v>0</v>
      </c>
      <c r="F1432" s="1">
        <v>0</v>
      </c>
      <c r="G1432" s="2">
        <f t="shared" si="24"/>
        <v>2622749.1874200003</v>
      </c>
      <c r="H1432" s="2">
        <f t="shared" si="27"/>
        <v>0.79999999981373549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12845899.82</v>
      </c>
      <c r="D1434" s="1">
        <f>'RAS-funkcijski'!E140</f>
        <v>22553544.859999999</v>
      </c>
      <c r="E1434" s="1">
        <v>0</v>
      </c>
      <c r="F1434" s="1">
        <v>0</v>
      </c>
      <c r="G1434" s="2">
        <f t="shared" si="24"/>
        <v>7881606.5774400001</v>
      </c>
      <c r="H1434" s="2">
        <f t="shared" si="27"/>
        <v>0.32000000029802322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1966482109.78</v>
      </c>
      <c r="D1435" s="13">
        <f>'RAS-funkcijski'!E141</f>
        <v>2447138805.9899998</v>
      </c>
      <c r="E1435" s="13">
        <v>0</v>
      </c>
      <c r="F1435" s="13">
        <v>0</v>
      </c>
      <c r="G1435" s="14">
        <f t="shared" si="24"/>
        <v>939924081.88111997</v>
      </c>
      <c r="H1435" s="14">
        <f t="shared" si="27"/>
        <v>0.23000025749206543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391420872.39000005</v>
      </c>
      <c r="D1436" s="6">
        <f>'P-VRIO'!E5</f>
        <v>24648938.77</v>
      </c>
      <c r="E1436" s="6">
        <v>0</v>
      </c>
      <c r="F1436" s="6">
        <v>0</v>
      </c>
      <c r="G1436" s="7">
        <f t="shared" si="24"/>
        <v>440718.74993000005</v>
      </c>
      <c r="H1436" s="7">
        <f t="shared" si="27"/>
        <v>0.62000004574656487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22648867.799999997</v>
      </c>
      <c r="D1437" s="1">
        <f>'P-VRIO'!E6</f>
        <v>264802.15999999997</v>
      </c>
      <c r="E1437" s="1">
        <v>0</v>
      </c>
      <c r="F1437" s="1">
        <v>0</v>
      </c>
      <c r="G1437" s="2">
        <f t="shared" si="24"/>
        <v>46356.94423999999</v>
      </c>
      <c r="H1437" s="2">
        <f t="shared" si="27"/>
        <v>0.36000000295462087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17114945.649999999</v>
      </c>
      <c r="D1438" s="1">
        <f>'P-VRIO'!E7</f>
        <v>264403.98</v>
      </c>
      <c r="E1438" s="1">
        <v>0</v>
      </c>
      <c r="F1438" s="1">
        <v>0</v>
      </c>
      <c r="G1438" s="2">
        <f t="shared" si="24"/>
        <v>52931.260829999999</v>
      </c>
      <c r="H1438" s="2">
        <f t="shared" si="27"/>
        <v>0.37000000150874257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15354769.09</v>
      </c>
      <c r="D1439" s="1">
        <f>'P-VRIO'!E8</f>
        <v>48708.68</v>
      </c>
      <c r="E1439" s="1">
        <v>0</v>
      </c>
      <c r="F1439" s="1">
        <v>0</v>
      </c>
      <c r="G1439" s="2">
        <f t="shared" si="24"/>
        <v>61808.745799999997</v>
      </c>
      <c r="H1439" s="2">
        <f t="shared" si="27"/>
        <v>0.40999999985069735</v>
      </c>
      <c r="I1439" s="10">
        <f t="shared" ref="I1439:I1444" si="28">G1439*H1439</f>
        <v>25341.585768771791</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1745870.32</v>
      </c>
      <c r="D1440" s="1">
        <f>'P-VRIO'!E9</f>
        <v>145039.57</v>
      </c>
      <c r="E1440" s="1">
        <v>0</v>
      </c>
      <c r="F1440" s="1">
        <v>0</v>
      </c>
      <c r="G1440" s="2">
        <f t="shared" si="24"/>
        <v>10179.747299999999</v>
      </c>
      <c r="H1440" s="2">
        <f t="shared" si="27"/>
        <v>0.75000000005820766</v>
      </c>
      <c r="I1440" s="10">
        <f t="shared" si="28"/>
        <v>7634.8104755925388</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60770.16</v>
      </c>
      <c r="E1443" s="1">
        <v>0</v>
      </c>
      <c r="F1443" s="1">
        <v>0</v>
      </c>
      <c r="G1443" s="2">
        <f t="shared" si="24"/>
        <v>972.32256000000007</v>
      </c>
      <c r="H1443" s="2">
        <f t="shared" si="27"/>
        <v>0.16000000000349246</v>
      </c>
      <c r="I1443" s="10">
        <f t="shared" si="28"/>
        <v>155.57160960339581</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14306.24</v>
      </c>
      <c r="D1444" s="1">
        <f>'P-VRIO'!E13</f>
        <v>9885.57</v>
      </c>
      <c r="E1444" s="1">
        <v>0</v>
      </c>
      <c r="F1444" s="1">
        <v>0</v>
      </c>
      <c r="G1444" s="2">
        <f t="shared" si="24"/>
        <v>306.69641999999999</v>
      </c>
      <c r="H1444" s="2">
        <f t="shared" si="27"/>
        <v>0.67000000000007276</v>
      </c>
      <c r="I1444" s="10">
        <f t="shared" si="28"/>
        <v>205.48660140002229</v>
      </c>
      <c r="J1444" s="2">
        <f>IF(AND(Skriveni!C1444&lt;&gt;0,Skriveni!D1444&lt;&gt;0),1,0)</f>
        <v>1</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5533922.1499999994</v>
      </c>
      <c r="D1445" s="1">
        <f>'P-VRIO'!E14</f>
        <v>398.18</v>
      </c>
      <c r="E1445" s="1">
        <v>0</v>
      </c>
      <c r="F1445" s="1">
        <v>0</v>
      </c>
      <c r="G1445" s="2">
        <f t="shared" si="24"/>
        <v>55347.185099999995</v>
      </c>
      <c r="H1445" s="2">
        <f t="shared" si="27"/>
        <v>0.32999999944121328</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0.01</v>
      </c>
      <c r="D1449" s="1">
        <f>'P-VRIO'!E18</f>
        <v>0</v>
      </c>
      <c r="E1449" s="1">
        <v>0</v>
      </c>
      <c r="F1449" s="1">
        <v>0</v>
      </c>
      <c r="G1449" s="2">
        <f t="shared" si="24"/>
        <v>1.4000000000000001E-4</v>
      </c>
      <c r="H1449" s="2">
        <f t="shared" si="27"/>
        <v>0.01</v>
      </c>
      <c r="I1449" s="10">
        <f t="shared" si="29"/>
        <v>1.4000000000000001E-6</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5533858.96</v>
      </c>
      <c r="D1450" s="1">
        <f>'P-VRIO'!E19</f>
        <v>0</v>
      </c>
      <c r="E1450" s="1">
        <v>0</v>
      </c>
      <c r="F1450" s="1">
        <v>0</v>
      </c>
      <c r="G1450" s="2">
        <f t="shared" si="24"/>
        <v>83007.884399999995</v>
      </c>
      <c r="H1450" s="2">
        <f t="shared" si="27"/>
        <v>4.0000000037252903E-2</v>
      </c>
      <c r="I1450" s="10">
        <f t="shared" si="29"/>
        <v>3320.3153790922843</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63.18</v>
      </c>
      <c r="D1451" s="1">
        <f>'P-VRIO'!E20</f>
        <v>398.18</v>
      </c>
      <c r="E1451" s="1">
        <v>0</v>
      </c>
      <c r="F1451" s="1">
        <v>0</v>
      </c>
      <c r="G1451" s="2">
        <f t="shared" si="24"/>
        <v>13.752640000000001</v>
      </c>
      <c r="H1451" s="2">
        <f t="shared" si="27"/>
        <v>0.36000000000000654</v>
      </c>
      <c r="I1451" s="10">
        <f t="shared" si="29"/>
        <v>4.9509504000000906</v>
      </c>
      <c r="J1451" s="2">
        <f>IF(AND(Skriveni!C1451&lt;&gt;0,Skriveni!D1451&lt;&gt;0),1,0)</f>
        <v>1</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368772004.59000003</v>
      </c>
      <c r="D1453" s="1">
        <f>'P-VRIO'!E22</f>
        <v>24384136.609999999</v>
      </c>
      <c r="E1453" s="1">
        <v>0</v>
      </c>
      <c r="F1453" s="1">
        <v>0</v>
      </c>
      <c r="G1453" s="2">
        <f t="shared" si="24"/>
        <v>7515725.0005800007</v>
      </c>
      <c r="H1453" s="2">
        <f t="shared" si="27"/>
        <v>0.79999996721744537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368767053.02000004</v>
      </c>
      <c r="D1454" s="1">
        <f>'P-VRIO'!E23</f>
        <v>2565176.1799999997</v>
      </c>
      <c r="E1454" s="1">
        <v>0</v>
      </c>
      <c r="F1454" s="1">
        <v>0</v>
      </c>
      <c r="G1454" s="2">
        <f t="shared" si="24"/>
        <v>7104050.7022200003</v>
      </c>
      <c r="H1454" s="2">
        <f t="shared" si="27"/>
        <v>0.20000004023313522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35442228.100000001</v>
      </c>
      <c r="D1455" s="1">
        <f>'P-VRIO'!E24</f>
        <v>1728850.56</v>
      </c>
      <c r="E1455" s="1">
        <v>0</v>
      </c>
      <c r="F1455" s="1">
        <v>0</v>
      </c>
      <c r="G1455" s="2">
        <f t="shared" si="24"/>
        <v>777998.58440000005</v>
      </c>
      <c r="H1455" s="2">
        <f t="shared" si="27"/>
        <v>0.54000000143423676</v>
      </c>
      <c r="I1455" s="10">
        <f t="shared" ref="I1455:I1460" si="30">G1455*H1455</f>
        <v>420119.23669183417</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332883986.97000003</v>
      </c>
      <c r="D1456" s="1">
        <f>'P-VRIO'!E25</f>
        <v>563007.36</v>
      </c>
      <c r="E1456" s="1">
        <v>0</v>
      </c>
      <c r="F1456" s="1">
        <v>0</v>
      </c>
      <c r="G1456" s="2">
        <f t="shared" si="24"/>
        <v>7014210.0354900016</v>
      </c>
      <c r="H1456" s="2">
        <f t="shared" si="27"/>
        <v>0.38999997137580067</v>
      </c>
      <c r="I1456" s="10">
        <f t="shared" si="30"/>
        <v>2735541.7130649546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143982.75</v>
      </c>
      <c r="D1458" s="1">
        <f>'P-VRIO'!E27</f>
        <v>45501.32</v>
      </c>
      <c r="E1458" s="1">
        <v>0</v>
      </c>
      <c r="F1458" s="1">
        <v>0</v>
      </c>
      <c r="G1458" s="2">
        <f t="shared" si="24"/>
        <v>5404.6639699999996</v>
      </c>
      <c r="H1458" s="2">
        <f t="shared" si="27"/>
        <v>0.56999999999970896</v>
      </c>
      <c r="I1458" s="10">
        <f t="shared" si="30"/>
        <v>3080.6584628984269</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265584.42</v>
      </c>
      <c r="D1459" s="1">
        <f>'P-VRIO'!E28</f>
        <v>191957.14</v>
      </c>
      <c r="E1459" s="1">
        <v>0</v>
      </c>
      <c r="F1459" s="1">
        <v>0</v>
      </c>
      <c r="G1459" s="2">
        <f t="shared" si="24"/>
        <v>15587.968800000001</v>
      </c>
      <c r="H1459" s="2">
        <f t="shared" si="27"/>
        <v>0.55999999999767169</v>
      </c>
      <c r="I1459" s="10">
        <f t="shared" si="30"/>
        <v>8729.2625279637068</v>
      </c>
      <c r="J1459" s="2">
        <f>IF(AND(Skriveni!C1459&lt;&gt;0,Skriveni!D1459&lt;&gt;0),1,0)</f>
        <v>1</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31270.78</v>
      </c>
      <c r="D1460" s="1">
        <f>'P-VRIO'!E29</f>
        <v>35859.800000000003</v>
      </c>
      <c r="E1460" s="1">
        <v>0</v>
      </c>
      <c r="F1460" s="1">
        <v>0</v>
      </c>
      <c r="G1460" s="2">
        <f t="shared" si="24"/>
        <v>2574.7595000000001</v>
      </c>
      <c r="H1460" s="2">
        <f t="shared" si="27"/>
        <v>0.41999999999825377</v>
      </c>
      <c r="I1460" s="10">
        <f t="shared" si="30"/>
        <v>1081.3989899955038</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4951.57</v>
      </c>
      <c r="D1461" s="1">
        <f>'P-VRIO'!E30</f>
        <v>21818960.43</v>
      </c>
      <c r="E1461" s="1">
        <v>0</v>
      </c>
      <c r="F1461" s="1">
        <v>0</v>
      </c>
      <c r="G1461" s="2">
        <f t="shared" si="24"/>
        <v>1134714.6831799999</v>
      </c>
      <c r="H1461" s="2">
        <f t="shared" si="27"/>
        <v>0.85999999970226781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437.81</v>
      </c>
      <c r="E1463" s="1">
        <v>0</v>
      </c>
      <c r="F1463" s="1">
        <v>0</v>
      </c>
      <c r="G1463" s="2">
        <f t="shared" si="24"/>
        <v>24.51736</v>
      </c>
      <c r="H1463" s="2">
        <f t="shared" si="27"/>
        <v>0.18999999999999773</v>
      </c>
      <c r="I1463" s="10">
        <f t="shared" si="31"/>
        <v>4.6582983999999446</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4951.57</v>
      </c>
      <c r="D1467" s="1">
        <f>'P-VRIO'!E36</f>
        <v>21818483.870000001</v>
      </c>
      <c r="E1467" s="1">
        <v>0</v>
      </c>
      <c r="F1467" s="1">
        <v>0</v>
      </c>
      <c r="G1467" s="2">
        <f t="shared" si="24"/>
        <v>1396541.4179199999</v>
      </c>
      <c r="H1467" s="2">
        <f t="shared" si="27"/>
        <v>0.55999999895720975</v>
      </c>
      <c r="I1467" s="10">
        <f t="shared" si="31"/>
        <v>782063.19257890014</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38.75</v>
      </c>
      <c r="E1468" s="1">
        <v>0</v>
      </c>
      <c r="F1468" s="1">
        <v>0</v>
      </c>
      <c r="G1468" s="2">
        <f t="shared" si="24"/>
        <v>2.5575000000000001</v>
      </c>
      <c r="H1468" s="2">
        <f t="shared" si="27"/>
        <v>0.25</v>
      </c>
      <c r="I1468" s="10">
        <f t="shared" si="31"/>
        <v>0.63937500000000003</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1552.93</v>
      </c>
      <c r="D1469" s="1">
        <f>'P-VRIO'!E38</f>
        <v>62791.11</v>
      </c>
      <c r="E1469" s="1">
        <v>0</v>
      </c>
      <c r="F1469" s="1">
        <v>0</v>
      </c>
      <c r="G1469" s="2">
        <f t="shared" si="24"/>
        <v>4322.5951000000005</v>
      </c>
      <c r="H1469" s="2">
        <f t="shared" si="27"/>
        <v>0.18000000000051841</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1552.93</v>
      </c>
      <c r="D1475" s="1">
        <f>'P-VRIO'!E44</f>
        <v>62791.11</v>
      </c>
      <c r="E1475" s="1">
        <v>0</v>
      </c>
      <c r="F1475" s="1">
        <v>0</v>
      </c>
      <c r="G1475" s="2">
        <f t="shared" si="24"/>
        <v>5085.4059999999999</v>
      </c>
      <c r="H1475" s="2">
        <f t="shared" si="27"/>
        <v>0.18000000000051841</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1552.93</v>
      </c>
      <c r="D1476" s="1">
        <f>'P-VRIO'!E45</f>
        <v>62791.11</v>
      </c>
      <c r="E1476" s="1">
        <v>0</v>
      </c>
      <c r="F1476" s="1">
        <v>0</v>
      </c>
      <c r="G1476" s="2">
        <f t="shared" si="24"/>
        <v>5212.5411500000009</v>
      </c>
      <c r="H1476" s="2">
        <f t="shared" si="27"/>
        <v>0.18000000000051841</v>
      </c>
      <c r="I1476" s="10">
        <f t="shared" ref="I1476:I1479" si="33">G1476*H1476</f>
        <v>938.25740700270239</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465990772.31999999</v>
      </c>
      <c r="D1480" s="6"/>
      <c r="E1480" s="6">
        <v>0</v>
      </c>
      <c r="F1480" s="6">
        <v>0</v>
      </c>
      <c r="G1480" s="7">
        <f t="shared" ref="G1480:G1580" si="34">B1480/1000*C1480</f>
        <v>465990.77231999999</v>
      </c>
      <c r="H1480" s="7">
        <f t="shared" ref="H1480:H1580" si="35">ABS(C1480-ROUND(C1480,0))</f>
        <v>0.31999999284744263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2455087282.0400004</v>
      </c>
      <c r="D1481" s="1">
        <v>0</v>
      </c>
      <c r="E1481" s="1">
        <v>0</v>
      </c>
      <c r="F1481" s="1">
        <v>0</v>
      </c>
      <c r="G1481" s="2">
        <f t="shared" si="34"/>
        <v>4910174.5640800009</v>
      </c>
      <c r="H1481" s="2">
        <f t="shared" si="35"/>
        <v>4.0000438690185547E-2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199554612.93000001</v>
      </c>
      <c r="D1482" s="1">
        <v>0</v>
      </c>
      <c r="E1482" s="1">
        <v>0</v>
      </c>
      <c r="F1482" s="1">
        <v>0</v>
      </c>
      <c r="G1482" s="2">
        <f t="shared" si="34"/>
        <v>598663.83879000007</v>
      </c>
      <c r="H1482" s="2">
        <f t="shared" si="35"/>
        <v>6.9999992847442627E-2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1982243990.6600001</v>
      </c>
      <c r="D1483" s="1">
        <v>0</v>
      </c>
      <c r="E1483" s="1">
        <v>0</v>
      </c>
      <c r="F1483" s="1">
        <v>0</v>
      </c>
      <c r="G1483" s="2">
        <f t="shared" si="34"/>
        <v>7928975.9626400005</v>
      </c>
      <c r="H1483" s="2">
        <f t="shared" si="35"/>
        <v>0.33999991416931152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969204767.65999997</v>
      </c>
      <c r="D1484" s="1">
        <v>0</v>
      </c>
      <c r="E1484" s="1">
        <v>0</v>
      </c>
      <c r="F1484" s="1">
        <v>0</v>
      </c>
      <c r="G1484" s="2">
        <f t="shared" si="34"/>
        <v>4846023.8382999999</v>
      </c>
      <c r="H1484" s="2">
        <f t="shared" si="35"/>
        <v>0.34000003337860107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500146152.25999999</v>
      </c>
      <c r="D1485" s="1">
        <v>0</v>
      </c>
      <c r="E1485" s="1">
        <v>0</v>
      </c>
      <c r="F1485" s="1">
        <v>0</v>
      </c>
      <c r="G1485" s="2">
        <f t="shared" si="34"/>
        <v>3000876.9135599998</v>
      </c>
      <c r="H1485" s="2">
        <f t="shared" si="35"/>
        <v>0.25999999046325684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10120388.9</v>
      </c>
      <c r="D1486" s="1">
        <v>0</v>
      </c>
      <c r="E1486" s="1">
        <v>0</v>
      </c>
      <c r="F1486" s="1">
        <v>0</v>
      </c>
      <c r="G1486" s="2">
        <f t="shared" si="34"/>
        <v>70842.722300000009</v>
      </c>
      <c r="H1486" s="2">
        <f t="shared" si="35"/>
        <v>9.999999962747097E-2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209822764.94999999</v>
      </c>
      <c r="D1487" s="1">
        <v>0</v>
      </c>
      <c r="E1487" s="1">
        <v>0</v>
      </c>
      <c r="F1487" s="1">
        <v>0</v>
      </c>
      <c r="G1487" s="2">
        <f t="shared" si="34"/>
        <v>1678582.1195999999</v>
      </c>
      <c r="H1487" s="2">
        <f t="shared" si="35"/>
        <v>5.0000011920928955E-2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276</v>
      </c>
      <c r="D1488" s="1">
        <v>0</v>
      </c>
      <c r="E1488" s="1">
        <v>0</v>
      </c>
      <c r="F1488" s="1">
        <v>0</v>
      </c>
      <c r="G1488" s="2">
        <f>B1488/1000*C1488</f>
        <v>2.484</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54917550.299999997</v>
      </c>
      <c r="D1489" s="1">
        <v>0</v>
      </c>
      <c r="E1489" s="1">
        <v>0</v>
      </c>
      <c r="F1489" s="1">
        <v>0</v>
      </c>
      <c r="G1489" s="2">
        <f t="shared" si="34"/>
        <v>549175.50300000003</v>
      </c>
      <c r="H1489" s="2">
        <f t="shared" si="35"/>
        <v>0.29999999701976776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60185474.07</v>
      </c>
      <c r="D1490" s="1">
        <v>0</v>
      </c>
      <c r="E1490" s="1">
        <v>0</v>
      </c>
      <c r="F1490" s="1">
        <v>0</v>
      </c>
      <c r="G1490" s="2">
        <f t="shared" si="34"/>
        <v>662040.21476999996</v>
      </c>
      <c r="H1490" s="2">
        <f t="shared" si="35"/>
        <v>7.0000000298023224E-2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177846616.52000001</v>
      </c>
      <c r="D1491" s="1">
        <v>0</v>
      </c>
      <c r="E1491" s="1">
        <v>0</v>
      </c>
      <c r="F1491" s="1">
        <v>0</v>
      </c>
      <c r="G1491" s="2">
        <f t="shared" si="34"/>
        <v>2134159.39824</v>
      </c>
      <c r="H1491" s="2">
        <f t="shared" si="35"/>
        <v>0.47999998927116394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220344714.44</v>
      </c>
      <c r="D1492" s="1">
        <v>0</v>
      </c>
      <c r="E1492" s="1">
        <v>0</v>
      </c>
      <c r="F1492" s="1">
        <v>0</v>
      </c>
      <c r="G1492" s="2">
        <f t="shared" si="34"/>
        <v>2864481.2877199999</v>
      </c>
      <c r="H1492" s="2">
        <f t="shared" si="35"/>
        <v>0.43999999761581421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52943964.009999998</v>
      </c>
      <c r="D1493" s="1">
        <v>0</v>
      </c>
      <c r="E1493" s="1">
        <v>0</v>
      </c>
      <c r="F1493" s="1">
        <v>0</v>
      </c>
      <c r="G1493" s="2">
        <f t="shared" si="34"/>
        <v>741215.49613999994</v>
      </c>
      <c r="H1493" s="2">
        <f t="shared" si="35"/>
        <v>9.9999979138374329E-3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12902732.01</v>
      </c>
      <c r="D1497" s="1">
        <v>0</v>
      </c>
      <c r="E1497" s="1">
        <v>0</v>
      </c>
      <c r="F1497" s="1">
        <v>0</v>
      </c>
      <c r="G1497" s="2">
        <f t="shared" si="34"/>
        <v>232249.17617999998</v>
      </c>
      <c r="H1497" s="2">
        <f t="shared" si="35"/>
        <v>9.9999997764825821E-3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40041232</v>
      </c>
      <c r="D1498" s="1">
        <v>0</v>
      </c>
      <c r="E1498" s="1">
        <v>0</v>
      </c>
      <c r="F1498" s="1">
        <v>0</v>
      </c>
      <c r="G1498" s="2">
        <f t="shared" si="34"/>
        <v>760783.40799999994</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2469015425.5300002</v>
      </c>
      <c r="D1499" s="1">
        <v>0</v>
      </c>
      <c r="E1499" s="1">
        <v>0</v>
      </c>
      <c r="F1499" s="1">
        <v>0</v>
      </c>
      <c r="G1499" s="2">
        <f t="shared" si="34"/>
        <v>49380308.510600008</v>
      </c>
      <c r="H1499" s="2">
        <f t="shared" si="35"/>
        <v>0.46999979019165039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204469713.49000001</v>
      </c>
      <c r="D1500" s="1">
        <v>0</v>
      </c>
      <c r="E1500" s="1">
        <v>0</v>
      </c>
      <c r="F1500" s="1">
        <v>0</v>
      </c>
      <c r="G1500" s="2">
        <f t="shared" si="34"/>
        <v>4293863.9832900008</v>
      </c>
      <c r="H1500" s="2">
        <f t="shared" si="35"/>
        <v>0.49000000953674316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1956165333.8500001</v>
      </c>
      <c r="D1501" s="1">
        <v>0</v>
      </c>
      <c r="E1501" s="1">
        <v>0</v>
      </c>
      <c r="F1501" s="1">
        <v>0</v>
      </c>
      <c r="G1501" s="2">
        <f t="shared" si="34"/>
        <v>43035637.344700001</v>
      </c>
      <c r="H1501" s="2">
        <f t="shared" si="35"/>
        <v>0.14999985694885254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948733064.17999995</v>
      </c>
      <c r="D1502" s="1">
        <v>0</v>
      </c>
      <c r="E1502" s="1">
        <v>0</v>
      </c>
      <c r="F1502" s="1">
        <v>0</v>
      </c>
      <c r="G1502" s="2">
        <f t="shared" si="34"/>
        <v>21820860.47614</v>
      </c>
      <c r="H1502" s="2">
        <f t="shared" si="35"/>
        <v>0.1799999475479126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509608034.23000002</v>
      </c>
      <c r="D1503" s="1">
        <v>0</v>
      </c>
      <c r="E1503" s="1">
        <v>0</v>
      </c>
      <c r="F1503" s="1">
        <v>0</v>
      </c>
      <c r="G1503" s="2">
        <f t="shared" si="34"/>
        <v>12230592.821520001</v>
      </c>
      <c r="H1503" s="2">
        <f t="shared" si="35"/>
        <v>0.23000001907348633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10117334.67</v>
      </c>
      <c r="D1504" s="1">
        <v>0</v>
      </c>
      <c r="E1504" s="1">
        <v>0</v>
      </c>
      <c r="F1504" s="1">
        <v>0</v>
      </c>
      <c r="G1504" s="2">
        <f t="shared" si="34"/>
        <v>252933.36675000002</v>
      </c>
      <c r="H1504" s="2">
        <f t="shared" si="35"/>
        <v>0.33000000007450581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216395466.11000001</v>
      </c>
      <c r="D1505" s="1">
        <v>0</v>
      </c>
      <c r="E1505" s="1">
        <v>0</v>
      </c>
      <c r="F1505" s="1">
        <v>0</v>
      </c>
      <c r="G1505" s="2">
        <f t="shared" si="34"/>
        <v>5626282.1188599998</v>
      </c>
      <c r="H1505" s="2">
        <f t="shared" si="35"/>
        <v>0.11000001430511475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276</v>
      </c>
      <c r="D1506" s="1">
        <v>0</v>
      </c>
      <c r="E1506" s="1">
        <v>0</v>
      </c>
      <c r="F1506" s="1">
        <v>0</v>
      </c>
      <c r="G1506" s="2">
        <f>B1506/1000*C1506</f>
        <v>7.452</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52568747.399999999</v>
      </c>
      <c r="D1507" s="1">
        <v>0</v>
      </c>
      <c r="E1507" s="1">
        <v>0</v>
      </c>
      <c r="F1507" s="1">
        <v>0</v>
      </c>
      <c r="G1507" s="2">
        <f t="shared" si="34"/>
        <v>1471924.9272</v>
      </c>
      <c r="H1507" s="2">
        <f t="shared" si="35"/>
        <v>0.39999999850988388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59929811.719999999</v>
      </c>
      <c r="D1508" s="1">
        <v>0</v>
      </c>
      <c r="E1508" s="1">
        <v>0</v>
      </c>
      <c r="F1508" s="1">
        <v>0</v>
      </c>
      <c r="G1508" s="2">
        <f t="shared" si="34"/>
        <v>1737964.5398800001</v>
      </c>
      <c r="H1508" s="2">
        <f t="shared" si="35"/>
        <v>0.2800000011920929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158812599.53999999</v>
      </c>
      <c r="D1509" s="1">
        <v>0</v>
      </c>
      <c r="E1509" s="1">
        <v>0</v>
      </c>
      <c r="F1509" s="1">
        <v>0</v>
      </c>
      <c r="G1509" s="2">
        <f t="shared" si="34"/>
        <v>4764377.9861999992</v>
      </c>
      <c r="H1509" s="2">
        <f t="shared" si="35"/>
        <v>0.46000000834465027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236840080.19</v>
      </c>
      <c r="D1510" s="1">
        <v>0</v>
      </c>
      <c r="E1510" s="1">
        <v>0</v>
      </c>
      <c r="F1510" s="1">
        <v>0</v>
      </c>
      <c r="G1510" s="2">
        <f t="shared" si="34"/>
        <v>7342042.4858900001</v>
      </c>
      <c r="H1510" s="2">
        <f t="shared" si="35"/>
        <v>0.18999999761581421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71540298</v>
      </c>
      <c r="D1511" s="1">
        <v>0</v>
      </c>
      <c r="E1511" s="1">
        <v>0</v>
      </c>
      <c r="F1511" s="1">
        <v>0</v>
      </c>
      <c r="G1511" s="2">
        <f t="shared" si="34"/>
        <v>2289289.5359999998</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71465672.719999999</v>
      </c>
      <c r="D1515" s="1">
        <v>0</v>
      </c>
      <c r="E1515" s="1">
        <v>0</v>
      </c>
      <c r="F1515" s="1">
        <v>0</v>
      </c>
      <c r="G1515" s="2">
        <f t="shared" si="34"/>
        <v>2572764.2179199997</v>
      </c>
      <c r="H1515" s="2">
        <f t="shared" si="35"/>
        <v>0.2800000011920929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74625.279999999999</v>
      </c>
      <c r="D1516" s="1">
        <v>0</v>
      </c>
      <c r="E1516" s="1">
        <v>0</v>
      </c>
      <c r="F1516" s="1">
        <v>0</v>
      </c>
      <c r="G1516" s="2">
        <f t="shared" si="34"/>
        <v>2761.1353599999998</v>
      </c>
      <c r="H1516" s="2">
        <f t="shared" si="35"/>
        <v>0.27999999999883585</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452062628.8300004</v>
      </c>
      <c r="D1517" s="1">
        <v>0</v>
      </c>
      <c r="E1517" s="1">
        <v>0</v>
      </c>
      <c r="F1517" s="1">
        <v>0</v>
      </c>
      <c r="G1517" s="2">
        <f t="shared" si="34"/>
        <v>17178379.895540014</v>
      </c>
      <c r="H1517" s="2">
        <f t="shared" si="35"/>
        <v>0.16999959945678711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15851994.189999999</v>
      </c>
      <c r="D1518" s="1">
        <v>0</v>
      </c>
      <c r="E1518" s="1">
        <v>0</v>
      </c>
      <c r="F1518" s="1">
        <v>0</v>
      </c>
      <c r="G1518" s="2">
        <f t="shared" si="34"/>
        <v>618227.77341000002</v>
      </c>
      <c r="H1518" s="2">
        <f t="shared" si="35"/>
        <v>0.18999999947845936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666706.6399999999</v>
      </c>
      <c r="D1519" s="1">
        <v>0</v>
      </c>
      <c r="E1519" s="1">
        <v>0</v>
      </c>
      <c r="F1519" s="1">
        <v>0</v>
      </c>
      <c r="G1519" s="2">
        <f t="shared" si="34"/>
        <v>26668.265599999995</v>
      </c>
      <c r="H1519" s="2">
        <f t="shared" si="35"/>
        <v>0.36000000010244548</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553267.85</v>
      </c>
      <c r="D1520" s="1">
        <v>0</v>
      </c>
      <c r="E1520" s="1">
        <v>0</v>
      </c>
      <c r="F1520" s="1">
        <v>0</v>
      </c>
      <c r="G1520" s="2">
        <f t="shared" si="34"/>
        <v>22683.98185</v>
      </c>
      <c r="H1520" s="2">
        <f t="shared" si="35"/>
        <v>0.15000000002328306</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93656.48</v>
      </c>
      <c r="D1521" s="1">
        <v>0</v>
      </c>
      <c r="E1521" s="1">
        <v>0</v>
      </c>
      <c r="F1521" s="1">
        <v>0</v>
      </c>
      <c r="G1521" s="2">
        <f t="shared" si="34"/>
        <v>3933.5721600000002</v>
      </c>
      <c r="H1521" s="2">
        <f t="shared" si="35"/>
        <v>0.47999999999592546</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931.71</v>
      </c>
      <c r="D1522" s="1">
        <v>0</v>
      </c>
      <c r="E1522" s="1">
        <v>0</v>
      </c>
      <c r="F1522" s="1">
        <v>0</v>
      </c>
      <c r="G1522" s="2">
        <f t="shared" si="34"/>
        <v>40.06353</v>
      </c>
      <c r="H1522" s="2">
        <f t="shared" si="35"/>
        <v>0.28999999999996362</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18850.599999999999</v>
      </c>
      <c r="D1523" s="1">
        <v>0</v>
      </c>
      <c r="E1523" s="1">
        <v>0</v>
      </c>
      <c r="F1523" s="1">
        <v>0</v>
      </c>
      <c r="G1523" s="2">
        <f t="shared" si="34"/>
        <v>829.42639999999994</v>
      </c>
      <c r="H1523" s="2">
        <f t="shared" si="35"/>
        <v>0.40000000000145519</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12663004.16</v>
      </c>
      <c r="D1524" s="1">
        <v>0</v>
      </c>
      <c r="E1524" s="1">
        <v>0</v>
      </c>
      <c r="F1524" s="1">
        <v>0</v>
      </c>
      <c r="G1524" s="2">
        <f t="shared" si="34"/>
        <v>569835.18719999993</v>
      </c>
      <c r="H1524" s="2">
        <f t="shared" si="35"/>
        <v>0.16000000014901161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1765513.1300000001</v>
      </c>
      <c r="D1525" s="1">
        <v>0</v>
      </c>
      <c r="E1525" s="1">
        <v>0</v>
      </c>
      <c r="F1525" s="1">
        <v>0</v>
      </c>
      <c r="G1525" s="2">
        <f t="shared" si="34"/>
        <v>81213.60398</v>
      </c>
      <c r="H1525" s="2">
        <f t="shared" si="35"/>
        <v>0.13000000012107193</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1674327.82</v>
      </c>
      <c r="D1526" s="1">
        <v>0</v>
      </c>
      <c r="E1526" s="1">
        <v>0</v>
      </c>
      <c r="F1526" s="1">
        <v>0</v>
      </c>
      <c r="G1526" s="2">
        <f t="shared" si="34"/>
        <v>78693.40754</v>
      </c>
      <c r="H1526" s="2">
        <f t="shared" si="35"/>
        <v>0.17999999993480742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91185.29</v>
      </c>
      <c r="D1527" s="1">
        <v>0</v>
      </c>
      <c r="E1527" s="1">
        <v>0</v>
      </c>
      <c r="F1527" s="1">
        <v>0</v>
      </c>
      <c r="G1527" s="2">
        <f t="shared" si="34"/>
        <v>4376.8939199999995</v>
      </c>
      <c r="H1527" s="2">
        <f t="shared" si="35"/>
        <v>0.28999999999359716</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0.02</v>
      </c>
      <c r="D1529" s="1">
        <v>0</v>
      </c>
      <c r="E1529" s="1">
        <v>0</v>
      </c>
      <c r="F1529" s="1">
        <v>0</v>
      </c>
      <c r="G1529" s="2">
        <f t="shared" si="34"/>
        <v>1E-3</v>
      </c>
      <c r="H1529" s="2">
        <f t="shared" si="35"/>
        <v>0.02</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9390092.0500000007</v>
      </c>
      <c r="D1530" s="1">
        <v>0</v>
      </c>
      <c r="E1530" s="1">
        <v>0</v>
      </c>
      <c r="F1530" s="1">
        <v>0</v>
      </c>
      <c r="G1530" s="2">
        <f t="shared" si="34"/>
        <v>478894.69455000001</v>
      </c>
      <c r="H1530" s="2">
        <f t="shared" si="35"/>
        <v>5.000000074505806E-2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6477723.3300000001</v>
      </c>
      <c r="D1531" s="1">
        <v>0</v>
      </c>
      <c r="E1531" s="1">
        <v>0</v>
      </c>
      <c r="F1531" s="1">
        <v>0</v>
      </c>
      <c r="G1531" s="2">
        <f t="shared" si="34"/>
        <v>336841.61316000001</v>
      </c>
      <c r="H1531" s="2">
        <f t="shared" si="35"/>
        <v>0.33000000007450581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1811411.62</v>
      </c>
      <c r="D1532" s="1">
        <v>0</v>
      </c>
      <c r="E1532" s="1">
        <v>0</v>
      </c>
      <c r="F1532" s="1">
        <v>0</v>
      </c>
      <c r="G1532" s="2">
        <f t="shared" si="34"/>
        <v>96004.815860000002</v>
      </c>
      <c r="H1532" s="2">
        <f t="shared" si="35"/>
        <v>0.37999999988824129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111143.67999999999</v>
      </c>
      <c r="D1533" s="1">
        <v>0</v>
      </c>
      <c r="E1533" s="1">
        <v>0</v>
      </c>
      <c r="F1533" s="1">
        <v>0</v>
      </c>
      <c r="G1533" s="2">
        <f t="shared" si="34"/>
        <v>6001.7587199999998</v>
      </c>
      <c r="H1533" s="2">
        <f t="shared" si="35"/>
        <v>0.32000000000698492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989813.42</v>
      </c>
      <c r="D1534" s="1">
        <v>0</v>
      </c>
      <c r="E1534" s="1">
        <v>0</v>
      </c>
      <c r="F1534" s="1">
        <v>0</v>
      </c>
      <c r="G1534" s="2">
        <f t="shared" si="34"/>
        <v>54439.738100000002</v>
      </c>
      <c r="H1534" s="2">
        <f t="shared" si="35"/>
        <v>0.42000000004190952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16951.27</v>
      </c>
      <c r="D1535" s="1">
        <v>0</v>
      </c>
      <c r="E1535" s="1">
        <v>0</v>
      </c>
      <c r="F1535" s="1">
        <v>0</v>
      </c>
      <c r="G1535" s="2">
        <f t="shared" si="34"/>
        <v>949.27112</v>
      </c>
      <c r="H1535" s="2">
        <f t="shared" si="35"/>
        <v>0.27000000000043656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11679.83</v>
      </c>
      <c r="D1536" s="1">
        <v>0</v>
      </c>
      <c r="E1536" s="1">
        <v>0</v>
      </c>
      <c r="F1536" s="1">
        <v>0</v>
      </c>
      <c r="G1536" s="2">
        <f t="shared" si="34"/>
        <v>665.75031000000001</v>
      </c>
      <c r="H1536" s="2">
        <f t="shared" si="35"/>
        <v>0.17000000000007276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1391.23</v>
      </c>
      <c r="D1537" s="1">
        <v>0</v>
      </c>
      <c r="E1537" s="1">
        <v>0</v>
      </c>
      <c r="F1537" s="1">
        <v>0</v>
      </c>
      <c r="G1537" s="2">
        <f t="shared" si="34"/>
        <v>80.691340000000011</v>
      </c>
      <c r="H1537" s="2">
        <f t="shared" si="35"/>
        <v>0.23000000000001819</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174.18</v>
      </c>
      <c r="D1538" s="1">
        <v>0</v>
      </c>
      <c r="E1538" s="1">
        <v>0</v>
      </c>
      <c r="F1538" s="1">
        <v>0</v>
      </c>
      <c r="G1538" s="2">
        <f t="shared" si="34"/>
        <v>10.276619999999999</v>
      </c>
      <c r="H1538" s="2">
        <f t="shared" si="35"/>
        <v>0.18000000000000682</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3706.03</v>
      </c>
      <c r="D1539" s="1">
        <v>0</v>
      </c>
      <c r="E1539" s="1">
        <v>0</v>
      </c>
      <c r="F1539" s="1">
        <v>0</v>
      </c>
      <c r="G1539" s="2">
        <f t="shared" si="34"/>
        <v>222.36180000000002</v>
      </c>
      <c r="H1539" s="2">
        <f t="shared" si="35"/>
        <v>3.0000000000200089E-2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470459.74</v>
      </c>
      <c r="D1550" s="1">
        <v>0</v>
      </c>
      <c r="E1550" s="1">
        <v>0</v>
      </c>
      <c r="F1550" s="1">
        <v>0</v>
      </c>
      <c r="G1550" s="2">
        <f t="shared" si="34"/>
        <v>33402.641539999997</v>
      </c>
      <c r="H1550" s="2">
        <f t="shared" si="35"/>
        <v>0.26000000000931323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463866.2</v>
      </c>
      <c r="D1551" s="1">
        <v>0</v>
      </c>
      <c r="E1551" s="1">
        <v>0</v>
      </c>
      <c r="F1551" s="1">
        <v>0</v>
      </c>
      <c r="G1551" s="2">
        <f t="shared" si="34"/>
        <v>33398.366399999999</v>
      </c>
      <c r="H1551" s="2">
        <f t="shared" si="35"/>
        <v>0.20000000001164153</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2054.3000000000002</v>
      </c>
      <c r="D1552" s="1">
        <v>0</v>
      </c>
      <c r="E1552" s="1">
        <v>0</v>
      </c>
      <c r="F1552" s="1">
        <v>0</v>
      </c>
      <c r="G1552" s="2">
        <f t="shared" si="34"/>
        <v>149.9639</v>
      </c>
      <c r="H1552" s="2">
        <f t="shared" si="35"/>
        <v>0.3000000000001819</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4539.24</v>
      </c>
      <c r="D1554" s="1">
        <v>0</v>
      </c>
      <c r="E1554" s="1">
        <v>0</v>
      </c>
      <c r="F1554" s="1">
        <v>0</v>
      </c>
      <c r="G1554" s="2">
        <f t="shared" si="34"/>
        <v>340.44299999999998</v>
      </c>
      <c r="H1554" s="2">
        <f t="shared" si="35"/>
        <v>0.23999999999978172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9968.9500000000007</v>
      </c>
      <c r="D1555" s="1">
        <v>0</v>
      </c>
      <c r="E1555" s="1">
        <v>0</v>
      </c>
      <c r="F1555" s="1">
        <v>0</v>
      </c>
      <c r="G1555" s="2">
        <f t="shared" si="34"/>
        <v>757.64020000000005</v>
      </c>
      <c r="H1555" s="2">
        <f t="shared" si="35"/>
        <v>4.9999999999272404E-2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9967.6200000000008</v>
      </c>
      <c r="D1556" s="1">
        <v>0</v>
      </c>
      <c r="E1556" s="1">
        <v>0</v>
      </c>
      <c r="F1556" s="1">
        <v>0</v>
      </c>
      <c r="G1556" s="2">
        <f t="shared" si="34"/>
        <v>767.50674000000004</v>
      </c>
      <c r="H1556" s="2">
        <f t="shared" si="35"/>
        <v>0.37999999999919964</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1.33</v>
      </c>
      <c r="D1557" s="1">
        <v>0</v>
      </c>
      <c r="E1557" s="1">
        <v>0</v>
      </c>
      <c r="F1557" s="1">
        <v>0</v>
      </c>
      <c r="G1557" s="2">
        <f t="shared" si="34"/>
        <v>0.10374</v>
      </c>
      <c r="H1557" s="2">
        <f t="shared" si="35"/>
        <v>0.33000000000000007</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1010019.02</v>
      </c>
      <c r="D1560" s="1">
        <v>0</v>
      </c>
      <c r="E1560" s="1">
        <v>0</v>
      </c>
      <c r="F1560" s="1">
        <v>0</v>
      </c>
      <c r="G1560" s="2">
        <f t="shared" si="34"/>
        <v>81811.54062</v>
      </c>
      <c r="H1560" s="2">
        <f t="shared" si="35"/>
        <v>2.0000000018626451E-2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524484.18000000005</v>
      </c>
      <c r="D1561" s="1">
        <v>0</v>
      </c>
      <c r="E1561" s="1">
        <v>0</v>
      </c>
      <c r="F1561" s="1">
        <v>0</v>
      </c>
      <c r="G1561" s="2">
        <f t="shared" si="34"/>
        <v>43007.702760000007</v>
      </c>
      <c r="H1561" s="2">
        <f t="shared" si="35"/>
        <v>0.18000000005122274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78857.460000000006</v>
      </c>
      <c r="D1562" s="1">
        <v>0</v>
      </c>
      <c r="E1562" s="1">
        <v>0</v>
      </c>
      <c r="F1562" s="1">
        <v>0</v>
      </c>
      <c r="G1562" s="2">
        <f t="shared" si="34"/>
        <v>6545.1691800000008</v>
      </c>
      <c r="H1562" s="2">
        <f t="shared" si="35"/>
        <v>0.46000000000640284</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86281.66</v>
      </c>
      <c r="D1563" s="1">
        <v>0</v>
      </c>
      <c r="E1563" s="1">
        <v>0</v>
      </c>
      <c r="F1563" s="1">
        <v>0</v>
      </c>
      <c r="G1563" s="2">
        <f t="shared" si="34"/>
        <v>7247.6594400000004</v>
      </c>
      <c r="H1563" s="2">
        <f t="shared" si="35"/>
        <v>0.33999999999650754</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320395.71999999997</v>
      </c>
      <c r="D1564" s="1">
        <v>0</v>
      </c>
      <c r="E1564" s="1">
        <v>0</v>
      </c>
      <c r="F1564" s="1">
        <v>0</v>
      </c>
      <c r="G1564" s="2">
        <f t="shared" si="34"/>
        <v>27233.636200000001</v>
      </c>
      <c r="H1564" s="2">
        <f t="shared" si="35"/>
        <v>0.28000000002793968</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2468169.44</v>
      </c>
      <c r="D1565" s="1">
        <v>0</v>
      </c>
      <c r="E1565" s="1">
        <v>0</v>
      </c>
      <c r="F1565" s="1">
        <v>0</v>
      </c>
      <c r="G1565" s="2">
        <f t="shared" si="34"/>
        <v>212262.57183999999</v>
      </c>
      <c r="H1565" s="2">
        <f t="shared" si="35"/>
        <v>0.43999999994412065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2163239.63</v>
      </c>
      <c r="D1566" s="1">
        <v>0</v>
      </c>
      <c r="E1566" s="1">
        <v>0</v>
      </c>
      <c r="F1566" s="1">
        <v>0</v>
      </c>
      <c r="G1566" s="2">
        <f t="shared" si="34"/>
        <v>188201.84780999998</v>
      </c>
      <c r="H1566" s="2">
        <f t="shared" si="35"/>
        <v>0.37000000011175871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154046.64000000001</v>
      </c>
      <c r="D1567" s="1">
        <v>0</v>
      </c>
      <c r="E1567" s="1">
        <v>0</v>
      </c>
      <c r="F1567" s="1">
        <v>0</v>
      </c>
      <c r="G1567" s="2">
        <f t="shared" si="34"/>
        <v>13556.10432</v>
      </c>
      <c r="H1567" s="2">
        <f t="shared" si="35"/>
        <v>0.35999999998603016</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26961.5</v>
      </c>
      <c r="D1568" s="1">
        <v>0</v>
      </c>
      <c r="E1568" s="1">
        <v>0</v>
      </c>
      <c r="F1568" s="1">
        <v>0</v>
      </c>
      <c r="G1568" s="2">
        <f t="shared" si="34"/>
        <v>2399.5735</v>
      </c>
      <c r="H1568" s="2">
        <f t="shared" si="35"/>
        <v>0.5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123921.67</v>
      </c>
      <c r="D1569" s="1">
        <v>0</v>
      </c>
      <c r="E1569" s="1">
        <v>0</v>
      </c>
      <c r="F1569" s="1">
        <v>0</v>
      </c>
      <c r="G1569" s="2">
        <f t="shared" si="34"/>
        <v>11152.950299999999</v>
      </c>
      <c r="H1569" s="2">
        <f t="shared" si="35"/>
        <v>0.33000000000174623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54113.95</v>
      </c>
      <c r="D1570" s="1">
        <v>0</v>
      </c>
      <c r="E1570" s="1">
        <v>0</v>
      </c>
      <c r="F1570" s="1">
        <v>0</v>
      </c>
      <c r="G1570" s="2">
        <f t="shared" si="34"/>
        <v>4924.3694499999992</v>
      </c>
      <c r="H1570" s="2">
        <f t="shared" si="35"/>
        <v>5.0000000002910383E-2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35810.589999999997</v>
      </c>
      <c r="D1574" s="1">
        <v>0</v>
      </c>
      <c r="E1574" s="1">
        <v>0</v>
      </c>
      <c r="F1574" s="1">
        <v>0</v>
      </c>
      <c r="G1574" s="2">
        <f t="shared" si="34"/>
        <v>3402.0060499999995</v>
      </c>
      <c r="H1574" s="2">
        <f t="shared" si="35"/>
        <v>0.41000000000349246</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18303.36</v>
      </c>
      <c r="D1575" s="1">
        <v>0</v>
      </c>
      <c r="E1575" s="1">
        <v>0</v>
      </c>
      <c r="F1575" s="1">
        <v>0</v>
      </c>
      <c r="G1575" s="2">
        <f t="shared" si="34"/>
        <v>1757.12256</v>
      </c>
      <c r="H1575" s="2">
        <f t="shared" si="35"/>
        <v>0.36000000000058208</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436210634.63999999</v>
      </c>
      <c r="D1576" s="1">
        <v>0</v>
      </c>
      <c r="E1576" s="1">
        <v>0</v>
      </c>
      <c r="F1576" s="1">
        <v>0</v>
      </c>
      <c r="G1576" s="2">
        <f t="shared" si="34"/>
        <v>42312431.560079999</v>
      </c>
      <c r="H1576" s="2">
        <f t="shared" si="35"/>
        <v>0.36000001430511475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12926614.970000001</v>
      </c>
      <c r="D1577" s="1">
        <v>0</v>
      </c>
      <c r="E1577" s="1">
        <v>0</v>
      </c>
      <c r="F1577" s="1">
        <v>0</v>
      </c>
      <c r="G1577" s="2">
        <f t="shared" si="34"/>
        <v>1266808.2670600002</v>
      </c>
      <c r="H1577" s="2">
        <f t="shared" si="35"/>
        <v>2.9999999329447746E-2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183265815.02000001</v>
      </c>
      <c r="D1578" s="1">
        <v>0</v>
      </c>
      <c r="E1578" s="1">
        <v>0</v>
      </c>
      <c r="F1578" s="1">
        <v>0</v>
      </c>
      <c r="G1578" s="2">
        <f t="shared" si="34"/>
        <v>18143315.686980002</v>
      </c>
      <c r="H1578" s="2">
        <f t="shared" si="35"/>
        <v>2.000001072883606E-2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20338893.809999999</v>
      </c>
      <c r="D1579" s="1">
        <v>0</v>
      </c>
      <c r="E1579" s="1">
        <v>0</v>
      </c>
      <c r="F1579" s="1">
        <v>0</v>
      </c>
      <c r="G1579" s="2">
        <f t="shared" si="34"/>
        <v>2033889.3810000001</v>
      </c>
      <c r="H1579" s="2">
        <f t="shared" si="35"/>
        <v>0.19000000134110451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219679310.84</v>
      </c>
      <c r="D1580" s="13">
        <v>0</v>
      </c>
      <c r="E1580" s="13">
        <v>0</v>
      </c>
      <c r="F1580" s="13">
        <v>0</v>
      </c>
      <c r="G1580" s="14">
        <f t="shared" si="34"/>
        <v>22187610.394840002</v>
      </c>
      <c r="H1580" s="14">
        <f t="shared" si="35"/>
        <v>0.15999999642372131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24512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2157866645.6100001</v>
      </c>
      <c r="I16" s="170">
        <f>'PR-RAS'!E6</f>
        <v>2317131640.4299998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1773372056.6200001</v>
      </c>
      <c r="I17" s="170">
        <f>'PR-RAS'!E151</f>
        <v>2199051762.8000002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12016449.620000035</v>
      </c>
      <c r="I18" s="170">
        <f>'PR-RAS'!E645</f>
        <v>118189195.58999932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2949772136.29</v>
      </c>
      <c r="I20" s="173">
        <f>BILANCA!E7</f>
        <v>3250689869.7099996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937746207.86999989</v>
      </c>
      <c r="I21" s="175">
        <f>BILANCA!E68</f>
        <v>1038565419.41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511471506.51999998</v>
      </c>
      <c r="I22" s="175">
        <f>BILANCA!E176</f>
        <v>454375092.72000003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3376046837.6399999</v>
      </c>
      <c r="I23" s="177">
        <f>BILANCA!E237</f>
        <v>3834880196.3999996</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155326682.88000003</v>
      </c>
      <c r="I24" s="173">
        <f>'RAS-funkcijski'!E5</f>
        <v>184325555.42000002</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189553617.91999999</v>
      </c>
      <c r="I25" s="175">
        <f>'RAS-funkcijski'!E35</f>
        <v>253247307.05000001</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171988625.34</v>
      </c>
      <c r="I26" s="175">
        <f>'RAS-funkcijski'!E88</f>
        <v>236674282.33000001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656089143.04999995</v>
      </c>
      <c r="I27" s="175">
        <f>'RAS-funkcijski'!E114</f>
        <v>779663423.90999997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1966482109.78</v>
      </c>
      <c r="I28" s="179">
        <f>'RAS-funkcijski'!E141</f>
        <v>2447138805.9899998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391420872.39000005</v>
      </c>
      <c r="I29" s="173">
        <f>'P-VRIO'!E5</f>
        <v>24648938.77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368772004.59000003</v>
      </c>
      <c r="I30" s="175">
        <f>'P-VRIO'!E22</f>
        <v>24384136.609999999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1552.93</v>
      </c>
      <c r="I31" s="175">
        <f>'P-VRIO'!E38</f>
        <v>62791.11</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1552.93</v>
      </c>
      <c r="I32" s="179">
        <f>'P-VRIO'!E44</f>
        <v>62791.11</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465990772.31999999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452062628.8300004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15851994.189999999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436210634.63999999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1"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2157866645.6100001</v>
      </c>
      <c r="E6" s="51">
        <f>E7+E44+E50+E82+E106+E124+E133+E139</f>
        <v>2317131640.4299998</v>
      </c>
      <c r="F6" s="52">
        <f t="shared" ref="F6:F131" si="0">IF(D6&lt;&gt;0,IF(E6/D6&gt;=100,"&gt;&gt;100",E6/D6*100),"-")</f>
        <v>107.38066901140584</v>
      </c>
    </row>
    <row r="7" spans="1:25" ht="12.75" customHeight="1" x14ac:dyDescent="0.2">
      <c r="A7" s="53">
        <v>61</v>
      </c>
      <c r="B7" s="294" t="s">
        <v>60</v>
      </c>
      <c r="C7" s="50" t="s">
        <v>61</v>
      </c>
      <c r="D7" s="51">
        <f t="shared" ref="D7:E7" si="1">D8+D17+D23+D29+D37+D40</f>
        <v>1064521054.3</v>
      </c>
      <c r="E7" s="51">
        <f t="shared" si="1"/>
        <v>1274298452.22</v>
      </c>
      <c r="F7" s="52">
        <f t="shared" si="0"/>
        <v>119.70627044647266</v>
      </c>
    </row>
    <row r="8" spans="1:25" ht="12.75" customHeight="1" x14ac:dyDescent="0.2">
      <c r="A8" s="53">
        <v>611</v>
      </c>
      <c r="B8" s="85" t="s">
        <v>62</v>
      </c>
      <c r="C8" s="50" t="s">
        <v>63</v>
      </c>
      <c r="D8" s="51">
        <f t="shared" ref="D8:E8" si="2">SUM(D9:D14)-D15-D16</f>
        <v>1004295089.39</v>
      </c>
      <c r="E8" s="51">
        <f t="shared" si="2"/>
        <v>1209441868.1599998</v>
      </c>
      <c r="F8" s="52">
        <f t="shared" si="0"/>
        <v>120.42694233371232</v>
      </c>
    </row>
    <row r="9" spans="1:25" ht="12.75" customHeight="1" x14ac:dyDescent="0.2">
      <c r="A9" s="53">
        <v>6111</v>
      </c>
      <c r="B9" s="85" t="s">
        <v>64</v>
      </c>
      <c r="C9" s="50" t="s">
        <v>65</v>
      </c>
      <c r="D9" s="242">
        <v>850379494.55999994</v>
      </c>
      <c r="E9" s="242">
        <v>1044858882.1</v>
      </c>
      <c r="F9" s="52">
        <f t="shared" si="0"/>
        <v>122.8697174360521</v>
      </c>
    </row>
    <row r="10" spans="1:25" ht="12.75" customHeight="1" x14ac:dyDescent="0.2">
      <c r="A10" s="53">
        <v>6112</v>
      </c>
      <c r="B10" s="85" t="s">
        <v>66</v>
      </c>
      <c r="C10" s="50" t="s">
        <v>67</v>
      </c>
      <c r="D10" s="242">
        <v>68598439.150000006</v>
      </c>
      <c r="E10" s="242">
        <v>65963436.299999997</v>
      </c>
      <c r="F10" s="52">
        <f t="shared" si="0"/>
        <v>96.158800575275166</v>
      </c>
    </row>
    <row r="11" spans="1:25" ht="12.75" customHeight="1" x14ac:dyDescent="0.2">
      <c r="A11" s="53">
        <v>6113</v>
      </c>
      <c r="B11" s="85" t="s">
        <v>68</v>
      </c>
      <c r="C11" s="50" t="s">
        <v>69</v>
      </c>
      <c r="D11" s="242">
        <v>26475301.879999999</v>
      </c>
      <c r="E11" s="242">
        <v>32957636.059999999</v>
      </c>
      <c r="F11" s="52">
        <f t="shared" si="0"/>
        <v>124.48445804086144</v>
      </c>
    </row>
    <row r="12" spans="1:25" ht="12.75" customHeight="1" x14ac:dyDescent="0.2">
      <c r="A12" s="53">
        <v>6114</v>
      </c>
      <c r="B12" s="85" t="s">
        <v>70</v>
      </c>
      <c r="C12" s="50" t="s">
        <v>71</v>
      </c>
      <c r="D12" s="242">
        <v>125435321.89</v>
      </c>
      <c r="E12" s="242">
        <v>138805048.96000001</v>
      </c>
      <c r="F12" s="52">
        <f t="shared" si="0"/>
        <v>110.65866206468107</v>
      </c>
    </row>
    <row r="13" spans="1:25" ht="12.75" customHeight="1" x14ac:dyDescent="0.2">
      <c r="A13" s="53">
        <v>6115</v>
      </c>
      <c r="B13" s="85" t="s">
        <v>72</v>
      </c>
      <c r="C13" s="50" t="s">
        <v>73</v>
      </c>
      <c r="D13" s="242">
        <v>15328773.310000001</v>
      </c>
      <c r="E13" s="242">
        <v>20485064.07</v>
      </c>
      <c r="F13" s="52">
        <f t="shared" si="0"/>
        <v>133.63798691338334</v>
      </c>
    </row>
    <row r="14" spans="1:25" ht="12.75" customHeight="1" x14ac:dyDescent="0.2">
      <c r="A14" s="53">
        <v>6116</v>
      </c>
      <c r="B14" s="85" t="s">
        <v>74</v>
      </c>
      <c r="C14" s="50" t="s">
        <v>75</v>
      </c>
      <c r="D14" s="242">
        <v>590391.44999999995</v>
      </c>
      <c r="E14" s="242">
        <v>334768.58</v>
      </c>
      <c r="F14" s="52">
        <f t="shared" si="0"/>
        <v>56.702816411043898</v>
      </c>
    </row>
    <row r="15" spans="1:25" ht="12.75" customHeight="1" x14ac:dyDescent="0.2">
      <c r="A15" s="53">
        <v>6117</v>
      </c>
      <c r="B15" s="85" t="s">
        <v>76</v>
      </c>
      <c r="C15" s="50" t="s">
        <v>77</v>
      </c>
      <c r="D15" s="242">
        <v>82512632.849999994</v>
      </c>
      <c r="E15" s="242">
        <v>93962967.909999996</v>
      </c>
      <c r="F15" s="52">
        <f t="shared" si="0"/>
        <v>113.87706907961064</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48436474.030000001</v>
      </c>
      <c r="E23" s="51">
        <f t="shared" si="4"/>
        <v>51932823.18</v>
      </c>
      <c r="F23" s="52">
        <f t="shared" si="0"/>
        <v>107.21842210858385</v>
      </c>
    </row>
    <row r="24" spans="1:6" ht="12.75" customHeight="1" x14ac:dyDescent="0.2">
      <c r="A24" s="53">
        <v>6131</v>
      </c>
      <c r="B24" s="85" t="s">
        <v>94</v>
      </c>
      <c r="C24" s="50" t="s">
        <v>95</v>
      </c>
      <c r="D24" s="242">
        <v>78451.67</v>
      </c>
      <c r="E24" s="242">
        <v>422855.65</v>
      </c>
      <c r="F24" s="52">
        <f t="shared" si="0"/>
        <v>539.0014642135726</v>
      </c>
    </row>
    <row r="25" spans="1:6" ht="12.75" customHeight="1" x14ac:dyDescent="0.2">
      <c r="A25" s="53">
        <v>6132</v>
      </c>
      <c r="B25" s="85" t="s">
        <v>96</v>
      </c>
      <c r="C25" s="50" t="s">
        <v>97</v>
      </c>
      <c r="D25" s="242">
        <v>432388.04</v>
      </c>
      <c r="E25" s="242">
        <v>545370.42000000004</v>
      </c>
      <c r="F25" s="52">
        <f t="shared" si="0"/>
        <v>126.1298578008772</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47925634.32</v>
      </c>
      <c r="E27" s="242">
        <v>50964597.109999999</v>
      </c>
      <c r="F27" s="52">
        <f t="shared" si="0"/>
        <v>106.34099648991354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11789490.879999999</v>
      </c>
      <c r="E29" s="51">
        <f t="shared" si="5"/>
        <v>12923760.880000001</v>
      </c>
      <c r="F29" s="52">
        <f t="shared" si="0"/>
        <v>109.62102614561759</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58408.33</v>
      </c>
      <c r="E31" s="242">
        <v>41066.879999999997</v>
      </c>
      <c r="F31" s="52">
        <f t="shared" si="0"/>
        <v>70.309971197601428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11708249.1</v>
      </c>
      <c r="E33" s="242">
        <v>12859978.810000001</v>
      </c>
      <c r="F33" s="52">
        <f t="shared" si="0"/>
        <v>109.83690815051075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22833.45</v>
      </c>
      <c r="E35" s="242">
        <v>22715.19</v>
      </c>
      <c r="F35" s="52">
        <f t="shared" si="0"/>
        <v>99.482075639029574</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552296623.76999998</v>
      </c>
      <c r="E50" s="51">
        <f>E51+E54+E59+E62+E65+E68+E71+E74+E77</f>
        <v>509000267.35000002</v>
      </c>
      <c r="F50" s="52">
        <f t="shared" si="0"/>
        <v>92.160669727716751</v>
      </c>
    </row>
    <row r="51" spans="1:6" ht="12.75" customHeight="1" x14ac:dyDescent="0.2">
      <c r="A51" s="53">
        <v>631</v>
      </c>
      <c r="B51" s="86" t="s">
        <v>148</v>
      </c>
      <c r="C51" s="50" t="s">
        <v>149</v>
      </c>
      <c r="D51" s="51">
        <f t="shared" ref="D51:E51" si="10">D52+D53</f>
        <v>8507.98</v>
      </c>
      <c r="E51" s="51">
        <f t="shared" si="10"/>
        <v>40023.11</v>
      </c>
      <c r="F51" s="52">
        <f t="shared" si="0"/>
        <v>470.41847771151322</v>
      </c>
    </row>
    <row r="52" spans="1:6" ht="12.75" customHeight="1" x14ac:dyDescent="0.2">
      <c r="A52" s="53">
        <v>6311</v>
      </c>
      <c r="B52" s="86" t="s">
        <v>150</v>
      </c>
      <c r="C52" s="50" t="s">
        <v>151</v>
      </c>
      <c r="D52" s="242">
        <v>8507.98</v>
      </c>
      <c r="E52" s="242">
        <v>40023.11</v>
      </c>
      <c r="F52" s="52">
        <f t="shared" si="0"/>
        <v>470.41847771151322</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2289849.88</v>
      </c>
      <c r="E54" s="51">
        <f t="shared" si="11"/>
        <v>2176294.16</v>
      </c>
      <c r="F54" s="52">
        <f t="shared" si="0"/>
        <v>95.040909843399874</v>
      </c>
    </row>
    <row r="55" spans="1:6" ht="12.75" customHeight="1" x14ac:dyDescent="0.2">
      <c r="A55" s="53">
        <v>6321</v>
      </c>
      <c r="B55" s="86" t="s">
        <v>156</v>
      </c>
      <c r="C55" s="50" t="s">
        <v>157</v>
      </c>
      <c r="D55" s="242">
        <v>545202.12</v>
      </c>
      <c r="E55" s="242">
        <v>536151.03</v>
      </c>
      <c r="F55" s="52">
        <f t="shared" si="0"/>
        <v>98.339865222827825</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1744647.76</v>
      </c>
      <c r="E57" s="242">
        <v>1640143.13</v>
      </c>
      <c r="F57" s="52">
        <f t="shared" si="0"/>
        <v>94.009986864053289</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9917417.5899999999</v>
      </c>
      <c r="E59" s="51">
        <f t="shared" si="12"/>
        <v>31544265.089999996</v>
      </c>
      <c r="F59" s="52">
        <f t="shared" si="0"/>
        <v>318.06934419910817</v>
      </c>
    </row>
    <row r="60" spans="1:6" ht="24" x14ac:dyDescent="0.2">
      <c r="A60" s="53">
        <v>6331</v>
      </c>
      <c r="B60" s="86" t="s">
        <v>166</v>
      </c>
      <c r="C60" s="50" t="s">
        <v>167</v>
      </c>
      <c r="D60" s="242">
        <v>9078854.1500000004</v>
      </c>
      <c r="E60" s="242">
        <v>17552748.899999999</v>
      </c>
      <c r="F60" s="52">
        <f t="shared" si="0"/>
        <v>193.33661065587222</v>
      </c>
    </row>
    <row r="61" spans="1:6" ht="24" x14ac:dyDescent="0.2">
      <c r="A61" s="53">
        <v>6332</v>
      </c>
      <c r="B61" s="86" t="s">
        <v>168</v>
      </c>
      <c r="C61" s="50" t="s">
        <v>169</v>
      </c>
      <c r="D61" s="242">
        <v>838563.44</v>
      </c>
      <c r="E61" s="242">
        <v>13991516.189999999</v>
      </c>
      <c r="F61" s="52">
        <f t="shared" si="0"/>
        <v>1668.5101594698669</v>
      </c>
    </row>
    <row r="62" spans="1:6" ht="12.75" customHeight="1" x14ac:dyDescent="0.2">
      <c r="A62" s="53">
        <v>634</v>
      </c>
      <c r="B62" s="85" t="s">
        <v>170</v>
      </c>
      <c r="C62" s="50" t="s">
        <v>171</v>
      </c>
      <c r="D62" s="51">
        <f t="shared" ref="D62:E62" si="13">SUM(D63:D64)</f>
        <v>6003773.0599999996</v>
      </c>
      <c r="E62" s="51">
        <f t="shared" si="13"/>
        <v>3035410.02</v>
      </c>
      <c r="F62" s="52">
        <f t="shared" si="0"/>
        <v>50.558373703752224</v>
      </c>
    </row>
    <row r="63" spans="1:6" ht="12.75" customHeight="1" x14ac:dyDescent="0.2">
      <c r="A63" s="53">
        <v>6341</v>
      </c>
      <c r="B63" s="85" t="s">
        <v>172</v>
      </c>
      <c r="C63" s="50" t="s">
        <v>173</v>
      </c>
      <c r="D63" s="242">
        <v>6003773.0599999996</v>
      </c>
      <c r="E63" s="242">
        <v>2569300.04</v>
      </c>
      <c r="F63" s="52">
        <f t="shared" si="0"/>
        <v>42.794756136235442</v>
      </c>
    </row>
    <row r="64" spans="1:6" ht="12.75" customHeight="1" x14ac:dyDescent="0.2">
      <c r="A64" s="53">
        <v>6342</v>
      </c>
      <c r="B64" s="85" t="s">
        <v>174</v>
      </c>
      <c r="C64" s="50" t="s">
        <v>175</v>
      </c>
      <c r="D64" s="242">
        <v>0</v>
      </c>
      <c r="E64" s="242">
        <v>466109.98</v>
      </c>
      <c r="F64" s="52" t="str">
        <f t="shared" si="0"/>
        <v>-</v>
      </c>
    </row>
    <row r="65" spans="1:6" ht="12.75" customHeight="1" x14ac:dyDescent="0.2">
      <c r="A65" s="53">
        <v>635</v>
      </c>
      <c r="B65" s="85" t="s">
        <v>176</v>
      </c>
      <c r="C65" s="50" t="s">
        <v>177</v>
      </c>
      <c r="D65" s="51">
        <f t="shared" ref="D65:E65" si="14">SUM(D66:D67)</f>
        <v>42513142.810000002</v>
      </c>
      <c r="E65" s="51">
        <f t="shared" si="14"/>
        <v>42349590.380000003</v>
      </c>
      <c r="F65" s="52">
        <f t="shared" si="0"/>
        <v>99.615289721743352</v>
      </c>
    </row>
    <row r="66" spans="1:6" ht="12.75" customHeight="1" x14ac:dyDescent="0.2">
      <c r="A66" s="53">
        <v>6351</v>
      </c>
      <c r="B66" s="85" t="s">
        <v>178</v>
      </c>
      <c r="C66" s="50" t="s">
        <v>179</v>
      </c>
      <c r="D66" s="242">
        <v>42513142.810000002</v>
      </c>
      <c r="E66" s="242">
        <v>42349590.380000003</v>
      </c>
      <c r="F66" s="52">
        <f t="shared" si="0"/>
        <v>99.615289721743352</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306610319.96999997</v>
      </c>
      <c r="E68" s="51">
        <f t="shared" si="15"/>
        <v>383823641.43000001</v>
      </c>
      <c r="F68" s="52">
        <f t="shared" si="0"/>
        <v>125.18288408151261</v>
      </c>
    </row>
    <row r="69" spans="1:6" ht="12.75" customHeight="1" x14ac:dyDescent="0.2">
      <c r="A69" s="53" t="s">
        <v>184</v>
      </c>
      <c r="B69" s="85" t="s">
        <v>185</v>
      </c>
      <c r="C69" s="50" t="s">
        <v>184</v>
      </c>
      <c r="D69" s="242">
        <v>299997086.26999998</v>
      </c>
      <c r="E69" s="242">
        <v>368848901.30000001</v>
      </c>
      <c r="F69" s="52">
        <f t="shared" si="0"/>
        <v>122.95082791838612</v>
      </c>
    </row>
    <row r="70" spans="1:6" ht="24" x14ac:dyDescent="0.2">
      <c r="A70" s="53" t="s">
        <v>186</v>
      </c>
      <c r="B70" s="85" t="s">
        <v>187</v>
      </c>
      <c r="C70" s="50" t="s">
        <v>186</v>
      </c>
      <c r="D70" s="242">
        <v>6613233.7000000002</v>
      </c>
      <c r="E70" s="242">
        <v>14974740.130000001</v>
      </c>
      <c r="F70" s="52">
        <f t="shared" si="0"/>
        <v>226.43597382623875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184953612.48000002</v>
      </c>
      <c r="E74" s="51">
        <f t="shared" si="17"/>
        <v>46031043.159999996</v>
      </c>
      <c r="F74" s="52">
        <f t="shared" si="0"/>
        <v>24.887885423150397</v>
      </c>
    </row>
    <row r="75" spans="1:6" ht="12.75" customHeight="1" x14ac:dyDescent="0.2">
      <c r="A75" s="53" t="s">
        <v>196</v>
      </c>
      <c r="B75" s="85" t="s">
        <v>197</v>
      </c>
      <c r="C75" s="50" t="s">
        <v>196</v>
      </c>
      <c r="D75" s="242">
        <v>30252081.620000001</v>
      </c>
      <c r="E75" s="242">
        <v>15567592.300000001</v>
      </c>
      <c r="F75" s="52">
        <f t="shared" si="0"/>
        <v>51.459573908157395</v>
      </c>
    </row>
    <row r="76" spans="1:6" ht="12.75" customHeight="1" x14ac:dyDescent="0.2">
      <c r="A76" s="53" t="s">
        <v>198</v>
      </c>
      <c r="B76" s="85" t="s">
        <v>199</v>
      </c>
      <c r="C76" s="50" t="s">
        <v>198</v>
      </c>
      <c r="D76" s="242">
        <v>154701530.86000001</v>
      </c>
      <c r="E76" s="242">
        <v>30463450.859999999</v>
      </c>
      <c r="F76" s="52">
        <f t="shared" si="0"/>
        <v>19.691757858277729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64965469.440000005</v>
      </c>
      <c r="E82" s="51">
        <f t="shared" si="19"/>
        <v>71321416.480000004</v>
      </c>
      <c r="F82" s="52">
        <f t="shared" si="0"/>
        <v>109.78357748321999</v>
      </c>
    </row>
    <row r="83" spans="1:6" ht="12.75" customHeight="1" x14ac:dyDescent="0.2">
      <c r="A83" s="53">
        <v>641</v>
      </c>
      <c r="B83" s="85" t="s">
        <v>212</v>
      </c>
      <c r="C83" s="50" t="s">
        <v>213</v>
      </c>
      <c r="D83" s="51">
        <f t="shared" ref="D83:E83" si="20">SUM(D84:D90)</f>
        <v>2563580.2400000002</v>
      </c>
      <c r="E83" s="51">
        <f t="shared" si="20"/>
        <v>5229677.0600000005</v>
      </c>
      <c r="F83" s="52">
        <f t="shared" si="0"/>
        <v>203.99896123399671</v>
      </c>
    </row>
    <row r="84" spans="1:6" ht="12.75" customHeight="1" x14ac:dyDescent="0.2">
      <c r="A84" s="53">
        <v>6412</v>
      </c>
      <c r="B84" s="85" t="s">
        <v>214</v>
      </c>
      <c r="C84" s="50" t="s">
        <v>215</v>
      </c>
      <c r="D84" s="242">
        <v>15131.88</v>
      </c>
      <c r="E84" s="242">
        <v>10850.82</v>
      </c>
      <c r="F84" s="52">
        <f t="shared" si="0"/>
        <v>71.708340272325714</v>
      </c>
    </row>
    <row r="85" spans="1:6" ht="12.75" customHeight="1" x14ac:dyDescent="0.2">
      <c r="A85" s="53">
        <v>6413</v>
      </c>
      <c r="B85" s="85" t="s">
        <v>216</v>
      </c>
      <c r="C85" s="50" t="s">
        <v>217</v>
      </c>
      <c r="D85" s="242">
        <v>703306.71</v>
      </c>
      <c r="E85" s="242">
        <v>4197445.03</v>
      </c>
      <c r="F85" s="52">
        <f t="shared" si="0"/>
        <v>596.8157235411561</v>
      </c>
    </row>
    <row r="86" spans="1:6" ht="12.75" customHeight="1" x14ac:dyDescent="0.2">
      <c r="A86" s="53">
        <v>6414</v>
      </c>
      <c r="B86" s="85" t="s">
        <v>218</v>
      </c>
      <c r="C86" s="50" t="s">
        <v>219</v>
      </c>
      <c r="D86" s="242">
        <v>202180.35</v>
      </c>
      <c r="E86" s="242">
        <v>936613.59</v>
      </c>
      <c r="F86" s="52">
        <f t="shared" si="0"/>
        <v>463.25648857567012</v>
      </c>
    </row>
    <row r="87" spans="1:6" ht="12.75" customHeight="1" x14ac:dyDescent="0.2">
      <c r="A87" s="53">
        <v>6415</v>
      </c>
      <c r="B87" s="85" t="s">
        <v>220</v>
      </c>
      <c r="C87" s="50" t="s">
        <v>221</v>
      </c>
      <c r="D87" s="242">
        <v>1559.03</v>
      </c>
      <c r="E87" s="242">
        <v>950.4</v>
      </c>
      <c r="F87" s="52">
        <f t="shared" si="0"/>
        <v>60.960982149156848</v>
      </c>
    </row>
    <row r="88" spans="1:6" ht="12.75" customHeight="1" x14ac:dyDescent="0.2">
      <c r="A88" s="53">
        <v>6416</v>
      </c>
      <c r="B88" s="85" t="s">
        <v>222</v>
      </c>
      <c r="C88" s="50" t="s">
        <v>223</v>
      </c>
      <c r="D88" s="242">
        <v>41337.65</v>
      </c>
      <c r="E88" s="242">
        <v>78122.559999999998</v>
      </c>
      <c r="F88" s="52">
        <f t="shared" si="0"/>
        <v>188.98645665634112</v>
      </c>
    </row>
    <row r="89" spans="1:6" ht="24" x14ac:dyDescent="0.2">
      <c r="A89" s="53">
        <v>6417</v>
      </c>
      <c r="B89" s="85" t="s">
        <v>224</v>
      </c>
      <c r="C89" s="50" t="s">
        <v>225</v>
      </c>
      <c r="D89" s="242">
        <v>1599942.65</v>
      </c>
      <c r="E89" s="242">
        <v>5686.92</v>
      </c>
      <c r="F89" s="52">
        <f t="shared" si="0"/>
        <v>0.35544524049033888</v>
      </c>
    </row>
    <row r="90" spans="1:6" ht="12.75" customHeight="1" x14ac:dyDescent="0.2">
      <c r="A90" s="53">
        <v>6419</v>
      </c>
      <c r="B90" s="85" t="s">
        <v>226</v>
      </c>
      <c r="C90" s="50" t="s">
        <v>227</v>
      </c>
      <c r="D90" s="242">
        <v>121.97</v>
      </c>
      <c r="E90" s="242">
        <v>7.74</v>
      </c>
      <c r="F90" s="52">
        <f t="shared" si="0"/>
        <v>6.3458227432975329</v>
      </c>
    </row>
    <row r="91" spans="1:6" ht="12.75" customHeight="1" x14ac:dyDescent="0.2">
      <c r="A91" s="53">
        <v>642</v>
      </c>
      <c r="B91" s="85" t="s">
        <v>228</v>
      </c>
      <c r="C91" s="50" t="s">
        <v>229</v>
      </c>
      <c r="D91" s="51">
        <f t="shared" ref="D91:E91" si="21">SUM(D92:D97)</f>
        <v>62392016.140000001</v>
      </c>
      <c r="E91" s="51">
        <f t="shared" si="21"/>
        <v>66088985.450000003</v>
      </c>
      <c r="F91" s="52">
        <f t="shared" si="0"/>
        <v>105.92538843704691</v>
      </c>
    </row>
    <row r="92" spans="1:6" ht="12.75" customHeight="1" x14ac:dyDescent="0.2">
      <c r="A92" s="53">
        <v>6421</v>
      </c>
      <c r="B92" s="85" t="s">
        <v>230</v>
      </c>
      <c r="C92" s="50" t="s">
        <v>231</v>
      </c>
      <c r="D92" s="242">
        <v>5523538.5599999996</v>
      </c>
      <c r="E92" s="242">
        <v>4733229.45</v>
      </c>
      <c r="F92" s="52">
        <f t="shared" si="0"/>
        <v>85.6919780424236</v>
      </c>
    </row>
    <row r="93" spans="1:6" ht="12.75" customHeight="1" x14ac:dyDescent="0.2">
      <c r="A93" s="53">
        <v>6422</v>
      </c>
      <c r="B93" s="85" t="s">
        <v>232</v>
      </c>
      <c r="C93" s="50" t="s">
        <v>233</v>
      </c>
      <c r="D93" s="242">
        <v>17537967.600000001</v>
      </c>
      <c r="E93" s="242">
        <v>19843689.690000001</v>
      </c>
      <c r="F93" s="52">
        <f t="shared" si="0"/>
        <v>113.14703130139208</v>
      </c>
    </row>
    <row r="94" spans="1:6" ht="12.75" customHeight="1" x14ac:dyDescent="0.2">
      <c r="A94" s="53">
        <v>6423</v>
      </c>
      <c r="B94" s="85" t="s">
        <v>234</v>
      </c>
      <c r="C94" s="50" t="s">
        <v>235</v>
      </c>
      <c r="D94" s="242">
        <v>5963545.0499999998</v>
      </c>
      <c r="E94" s="242">
        <v>7138974.4900000002</v>
      </c>
      <c r="F94" s="52">
        <f t="shared" si="0"/>
        <v>119.71024667617796</v>
      </c>
    </row>
    <row r="95" spans="1:6" ht="12.75" customHeight="1" x14ac:dyDescent="0.2">
      <c r="A95" s="53">
        <v>6424</v>
      </c>
      <c r="B95" s="85" t="s">
        <v>236</v>
      </c>
      <c r="C95" s="50" t="s">
        <v>237</v>
      </c>
      <c r="D95" s="242">
        <v>32884602.539999999</v>
      </c>
      <c r="E95" s="242">
        <v>34193858.890000001</v>
      </c>
      <c r="F95" s="52">
        <f t="shared" si="0"/>
        <v>103.98136589428884</v>
      </c>
    </row>
    <row r="96" spans="1:6" ht="12.75" customHeight="1" x14ac:dyDescent="0.2">
      <c r="A96" s="53" t="s">
        <v>238</v>
      </c>
      <c r="B96" s="85" t="s">
        <v>239</v>
      </c>
      <c r="C96" s="50" t="s">
        <v>238</v>
      </c>
      <c r="D96" s="242">
        <v>188.49</v>
      </c>
      <c r="E96" s="242">
        <v>0</v>
      </c>
      <c r="F96" s="52">
        <f t="shared" si="0"/>
        <v>0</v>
      </c>
    </row>
    <row r="97" spans="1:6" ht="12.75" customHeight="1" x14ac:dyDescent="0.2">
      <c r="A97" s="53">
        <v>6429</v>
      </c>
      <c r="B97" s="85" t="s">
        <v>240</v>
      </c>
      <c r="C97" s="50" t="s">
        <v>241</v>
      </c>
      <c r="D97" s="242">
        <v>482173.9</v>
      </c>
      <c r="E97" s="242">
        <v>179232.93</v>
      </c>
      <c r="F97" s="52">
        <f t="shared" si="0"/>
        <v>37.171844017272605</v>
      </c>
    </row>
    <row r="98" spans="1:6" ht="12.75" customHeight="1" x14ac:dyDescent="0.2">
      <c r="A98" s="53">
        <v>643</v>
      </c>
      <c r="B98" s="85" t="s">
        <v>242</v>
      </c>
      <c r="C98" s="50" t="s">
        <v>243</v>
      </c>
      <c r="D98" s="51">
        <f t="shared" ref="D98:E98" si="22">SUM(D99:D105)</f>
        <v>9873.06</v>
      </c>
      <c r="E98" s="51">
        <f t="shared" si="22"/>
        <v>2753.97</v>
      </c>
      <c r="F98" s="52">
        <f t="shared" si="0"/>
        <v>27.893783690162927</v>
      </c>
    </row>
    <row r="99" spans="1:6" ht="24" x14ac:dyDescent="0.2">
      <c r="A99" s="53">
        <v>6431</v>
      </c>
      <c r="B99" s="85" t="s">
        <v>244</v>
      </c>
      <c r="C99" s="50" t="s">
        <v>245</v>
      </c>
      <c r="D99" s="242">
        <v>11.99</v>
      </c>
      <c r="E99" s="242">
        <v>0</v>
      </c>
      <c r="F99" s="52">
        <f t="shared" si="0"/>
        <v>0</v>
      </c>
    </row>
    <row r="100" spans="1:6" ht="24" x14ac:dyDescent="0.2">
      <c r="A100" s="53">
        <v>6432</v>
      </c>
      <c r="B100" s="232" t="s">
        <v>246</v>
      </c>
      <c r="C100" s="50" t="s">
        <v>247</v>
      </c>
      <c r="D100" s="242">
        <v>3744.33</v>
      </c>
      <c r="E100" s="242">
        <v>2753.97</v>
      </c>
      <c r="F100" s="52">
        <f t="shared" si="0"/>
        <v>73.550408217224444</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6116.74</v>
      </c>
      <c r="E102" s="242">
        <v>0</v>
      </c>
      <c r="F102" s="52">
        <f t="shared" si="0"/>
        <v>0</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203612911.42000002</v>
      </c>
      <c r="E106" s="51">
        <f t="shared" si="23"/>
        <v>223912545.13999999</v>
      </c>
      <c r="F106" s="52">
        <f t="shared" si="0"/>
        <v>109.96971831424145</v>
      </c>
    </row>
    <row r="107" spans="1:6" ht="12.75" customHeight="1" x14ac:dyDescent="0.2">
      <c r="A107" s="53">
        <v>651</v>
      </c>
      <c r="B107" s="85" t="s">
        <v>260</v>
      </c>
      <c r="C107" s="50" t="s">
        <v>261</v>
      </c>
      <c r="D107" s="51">
        <f t="shared" ref="D107:E107" si="24">SUM(D108:D111)</f>
        <v>2224301.33</v>
      </c>
      <c r="E107" s="51">
        <f t="shared" si="24"/>
        <v>2376675.5499999998</v>
      </c>
      <c r="F107" s="52">
        <f t="shared" si="0"/>
        <v>106.85043064736197</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1061286.8400000001</v>
      </c>
      <c r="E109" s="242">
        <v>1280326.24</v>
      </c>
      <c r="F109" s="52">
        <f t="shared" si="0"/>
        <v>120.63903854682678</v>
      </c>
    </row>
    <row r="110" spans="1:6" ht="12.75" customHeight="1" x14ac:dyDescent="0.2">
      <c r="A110" s="53">
        <v>6513</v>
      </c>
      <c r="B110" s="85" t="s">
        <v>266</v>
      </c>
      <c r="C110" s="50" t="s">
        <v>267</v>
      </c>
      <c r="D110" s="242">
        <v>548805.75</v>
      </c>
      <c r="E110" s="242">
        <v>441900.79</v>
      </c>
      <c r="F110" s="52">
        <f t="shared" si="0"/>
        <v>80.520437331423736</v>
      </c>
    </row>
    <row r="111" spans="1:6" ht="12.75" customHeight="1" x14ac:dyDescent="0.2">
      <c r="A111" s="53">
        <v>6514</v>
      </c>
      <c r="B111" s="85" t="s">
        <v>268</v>
      </c>
      <c r="C111" s="50" t="s">
        <v>269</v>
      </c>
      <c r="D111" s="242">
        <v>614208.74</v>
      </c>
      <c r="E111" s="242">
        <v>654448.52</v>
      </c>
      <c r="F111" s="52">
        <f t="shared" si="0"/>
        <v>106.55148280696885</v>
      </c>
    </row>
    <row r="112" spans="1:6" ht="12.75" customHeight="1" x14ac:dyDescent="0.2">
      <c r="A112" s="53">
        <v>652</v>
      </c>
      <c r="B112" s="85" t="s">
        <v>270</v>
      </c>
      <c r="C112" s="50" t="s">
        <v>271</v>
      </c>
      <c r="D112" s="51">
        <f t="shared" ref="D112:E112" si="25">SUM(D113:D119)</f>
        <v>76038372.739999995</v>
      </c>
      <c r="E112" s="51">
        <f t="shared" si="25"/>
        <v>73973910.090000004</v>
      </c>
      <c r="F112" s="52">
        <f t="shared" si="0"/>
        <v>97.284972605793314</v>
      </c>
    </row>
    <row r="113" spans="1:6" ht="12.75" customHeight="1" x14ac:dyDescent="0.2">
      <c r="A113" s="53">
        <v>6521</v>
      </c>
      <c r="B113" s="85" t="s">
        <v>272</v>
      </c>
      <c r="C113" s="50" t="s">
        <v>273</v>
      </c>
      <c r="D113" s="242">
        <v>33012.78</v>
      </c>
      <c r="E113" s="242">
        <v>30985</v>
      </c>
      <c r="F113" s="52">
        <f t="shared" si="0"/>
        <v>93.857590908732931</v>
      </c>
    </row>
    <row r="114" spans="1:6" ht="12.75" customHeight="1" x14ac:dyDescent="0.2">
      <c r="A114" s="53">
        <v>6522</v>
      </c>
      <c r="B114" s="85" t="s">
        <v>274</v>
      </c>
      <c r="C114" s="50" t="s">
        <v>275</v>
      </c>
      <c r="D114" s="242">
        <v>166357.63</v>
      </c>
      <c r="E114" s="242">
        <v>192475.16</v>
      </c>
      <c r="F114" s="52">
        <f t="shared" si="0"/>
        <v>115.69962856527832</v>
      </c>
    </row>
    <row r="115" spans="1:6" ht="12.75" customHeight="1" x14ac:dyDescent="0.2">
      <c r="A115" s="53">
        <v>6524</v>
      </c>
      <c r="B115" s="85" t="s">
        <v>276</v>
      </c>
      <c r="C115" s="50" t="s">
        <v>277</v>
      </c>
      <c r="D115" s="242">
        <v>118083.74</v>
      </c>
      <c r="E115" s="242">
        <v>57086.49</v>
      </c>
      <c r="F115" s="52">
        <f t="shared" si="0"/>
        <v>48.344073451603073</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75096282.079999998</v>
      </c>
      <c r="E117" s="242">
        <v>72147625.780000001</v>
      </c>
      <c r="F117" s="52">
        <f t="shared" si="0"/>
        <v>96.07349895583539</v>
      </c>
    </row>
    <row r="118" spans="1:6" ht="12.75" customHeight="1" x14ac:dyDescent="0.2">
      <c r="A118" s="53">
        <v>6527</v>
      </c>
      <c r="B118" s="85" t="s">
        <v>282</v>
      </c>
      <c r="C118" s="50" t="s">
        <v>283</v>
      </c>
      <c r="D118" s="242">
        <v>624624.56999999995</v>
      </c>
      <c r="E118" s="242">
        <v>1545737.66</v>
      </c>
      <c r="F118" s="52">
        <f t="shared" si="0"/>
        <v>247.46667586259056</v>
      </c>
    </row>
    <row r="119" spans="1:6" ht="24" x14ac:dyDescent="0.2">
      <c r="A119" s="53" t="s">
        <v>284</v>
      </c>
      <c r="B119" s="232" t="s">
        <v>285</v>
      </c>
      <c r="C119" s="50" t="s">
        <v>284</v>
      </c>
      <c r="D119" s="242">
        <v>11.94</v>
      </c>
      <c r="E119" s="242">
        <v>0</v>
      </c>
      <c r="F119" s="52">
        <f t="shared" si="0"/>
        <v>0</v>
      </c>
    </row>
    <row r="120" spans="1:6" ht="12.75" customHeight="1" x14ac:dyDescent="0.2">
      <c r="A120" s="53">
        <v>653</v>
      </c>
      <c r="B120" s="85" t="s">
        <v>286</v>
      </c>
      <c r="C120" s="50" t="s">
        <v>287</v>
      </c>
      <c r="D120" s="51">
        <f t="shared" ref="D120:E120" si="26">SUM(D121:D123)</f>
        <v>125350237.35000001</v>
      </c>
      <c r="E120" s="51">
        <f t="shared" si="26"/>
        <v>147561959.5</v>
      </c>
      <c r="F120" s="52">
        <f t="shared" si="0"/>
        <v>117.71972883304636</v>
      </c>
    </row>
    <row r="121" spans="1:6" ht="12.75" customHeight="1" x14ac:dyDescent="0.2">
      <c r="A121" s="53">
        <v>6531</v>
      </c>
      <c r="B121" s="85" t="s">
        <v>288</v>
      </c>
      <c r="C121" s="50" t="s">
        <v>289</v>
      </c>
      <c r="D121" s="242">
        <v>30893793.309999999</v>
      </c>
      <c r="E121" s="242">
        <v>40182970.909999996</v>
      </c>
      <c r="F121" s="52">
        <f t="shared" si="0"/>
        <v>130.06810302247084</v>
      </c>
    </row>
    <row r="122" spans="1:6" ht="12.75" customHeight="1" x14ac:dyDescent="0.2">
      <c r="A122" s="53">
        <v>6532</v>
      </c>
      <c r="B122" s="85" t="s">
        <v>290</v>
      </c>
      <c r="C122" s="50" t="s">
        <v>291</v>
      </c>
      <c r="D122" s="242">
        <v>94455889.609999999</v>
      </c>
      <c r="E122" s="242">
        <v>107378988.59</v>
      </c>
      <c r="F122" s="52">
        <f t="shared" si="0"/>
        <v>113.68162327765725</v>
      </c>
    </row>
    <row r="123" spans="1:6" ht="12.75" customHeight="1" x14ac:dyDescent="0.2">
      <c r="A123" s="53">
        <v>6533</v>
      </c>
      <c r="B123" s="85" t="s">
        <v>292</v>
      </c>
      <c r="C123" s="50" t="s">
        <v>293</v>
      </c>
      <c r="D123" s="242">
        <v>554.42999999999995</v>
      </c>
      <c r="E123" s="242">
        <v>0</v>
      </c>
      <c r="F123" s="52">
        <f t="shared" si="0"/>
        <v>0</v>
      </c>
    </row>
    <row r="124" spans="1:6" ht="24" x14ac:dyDescent="0.2">
      <c r="A124" s="53">
        <v>66</v>
      </c>
      <c r="B124" s="231" t="s">
        <v>294</v>
      </c>
      <c r="C124" s="50" t="s">
        <v>295</v>
      </c>
      <c r="D124" s="51">
        <f t="shared" ref="D124:E124" si="27">D125+D128</f>
        <v>45122062.059999995</v>
      </c>
      <c r="E124" s="51">
        <f t="shared" si="27"/>
        <v>43969504.509999998</v>
      </c>
      <c r="F124" s="52">
        <f t="shared" si="0"/>
        <v>97.445689542141466</v>
      </c>
    </row>
    <row r="125" spans="1:6" ht="12.75" customHeight="1" x14ac:dyDescent="0.2">
      <c r="A125" s="53">
        <v>661</v>
      </c>
      <c r="B125" s="86" t="s">
        <v>296</v>
      </c>
      <c r="C125" s="50" t="s">
        <v>297</v>
      </c>
      <c r="D125" s="51">
        <f t="shared" ref="D125:E125" si="28">SUM(D126:D127)</f>
        <v>40379826.629999995</v>
      </c>
      <c r="E125" s="51">
        <f t="shared" si="28"/>
        <v>41278410.82</v>
      </c>
      <c r="F125" s="52">
        <f t="shared" si="0"/>
        <v>102.22532948997956</v>
      </c>
    </row>
    <row r="126" spans="1:6" ht="12.75" customHeight="1" x14ac:dyDescent="0.2">
      <c r="A126" s="53">
        <v>6614</v>
      </c>
      <c r="B126" s="86" t="s">
        <v>298</v>
      </c>
      <c r="C126" s="50" t="s">
        <v>299</v>
      </c>
      <c r="D126" s="242">
        <v>3472282.44</v>
      </c>
      <c r="E126" s="242">
        <v>5347997.58</v>
      </c>
      <c r="F126" s="52">
        <f t="shared" si="0"/>
        <v>154.01965918417628</v>
      </c>
    </row>
    <row r="127" spans="1:6" ht="12.75" customHeight="1" x14ac:dyDescent="0.2">
      <c r="A127" s="53">
        <v>6615</v>
      </c>
      <c r="B127" s="86" t="s">
        <v>300</v>
      </c>
      <c r="C127" s="50" t="s">
        <v>301</v>
      </c>
      <c r="D127" s="242">
        <v>36907544.189999998</v>
      </c>
      <c r="E127" s="242">
        <v>35930413.240000002</v>
      </c>
      <c r="F127" s="52">
        <f t="shared" si="0"/>
        <v>97.352489927344593</v>
      </c>
    </row>
    <row r="128" spans="1:6" ht="24" x14ac:dyDescent="0.2">
      <c r="A128" s="53">
        <v>663</v>
      </c>
      <c r="B128" s="231" t="s">
        <v>302</v>
      </c>
      <c r="C128" s="50" t="s">
        <v>303</v>
      </c>
      <c r="D128" s="51">
        <f t="shared" ref="D128:E128" si="29">SUM(D129:D132)</f>
        <v>4742235.43</v>
      </c>
      <c r="E128" s="51">
        <f t="shared" si="29"/>
        <v>2691093.69</v>
      </c>
      <c r="F128" s="52">
        <f t="shared" si="0"/>
        <v>56.747365872554333</v>
      </c>
    </row>
    <row r="129" spans="1:6" ht="12.75" customHeight="1" x14ac:dyDescent="0.2">
      <c r="A129" s="53">
        <v>6631</v>
      </c>
      <c r="B129" s="86" t="s">
        <v>304</v>
      </c>
      <c r="C129" s="50" t="s">
        <v>305</v>
      </c>
      <c r="D129" s="242">
        <v>2963555.22</v>
      </c>
      <c r="E129" s="242">
        <v>1969523.82</v>
      </c>
      <c r="F129" s="52">
        <f t="shared" si="0"/>
        <v>66.458144822420422</v>
      </c>
    </row>
    <row r="130" spans="1:6" ht="12.75" customHeight="1" x14ac:dyDescent="0.2">
      <c r="A130" s="53">
        <v>6632</v>
      </c>
      <c r="B130" s="232" t="s">
        <v>306</v>
      </c>
      <c r="C130" s="50" t="s">
        <v>307</v>
      </c>
      <c r="D130" s="242">
        <v>1778680.21</v>
      </c>
      <c r="E130" s="242">
        <v>721569.87</v>
      </c>
      <c r="F130" s="52">
        <f t="shared" si="0"/>
        <v>40.567712281456146</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214778824.91</v>
      </c>
      <c r="E133" s="51">
        <f t="shared" si="30"/>
        <v>183322085.28</v>
      </c>
      <c r="F133" s="52">
        <f t="shared" ref="F133:F223" si="31">IF(D133&lt;&gt;0,IF(E133/D133&gt;=100,"&gt;&gt;100",E133/D133*100),"-")</f>
        <v>85.353891547185114</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214778824.91</v>
      </c>
      <c r="E138" s="242">
        <v>183322085.28</v>
      </c>
      <c r="F138" s="52">
        <f t="shared" si="31"/>
        <v>85.353891547185114</v>
      </c>
    </row>
    <row r="139" spans="1:6" ht="12.75" customHeight="1" x14ac:dyDescent="0.2">
      <c r="A139" s="53">
        <v>68</v>
      </c>
      <c r="B139" s="85" t="s">
        <v>324</v>
      </c>
      <c r="C139" s="50" t="s">
        <v>325</v>
      </c>
      <c r="D139" s="51">
        <f t="shared" ref="D139:E139" si="33">D140+D150</f>
        <v>12569699.709999999</v>
      </c>
      <c r="E139" s="51">
        <f t="shared" si="33"/>
        <v>11307369.449999999</v>
      </c>
      <c r="F139" s="52">
        <f t="shared" si="31"/>
        <v>89.957355472893795</v>
      </c>
    </row>
    <row r="140" spans="1:6" ht="12.75" customHeight="1" x14ac:dyDescent="0.2">
      <c r="A140" s="53">
        <v>681</v>
      </c>
      <c r="B140" s="85" t="s">
        <v>326</v>
      </c>
      <c r="C140" s="50" t="s">
        <v>327</v>
      </c>
      <c r="D140" s="51">
        <f t="shared" ref="D140:E140" si="34">SUM(D141:D149)</f>
        <v>2424201.36</v>
      </c>
      <c r="E140" s="51">
        <f t="shared" si="34"/>
        <v>3201924.26</v>
      </c>
      <c r="F140" s="52">
        <f t="shared" si="31"/>
        <v>132.08161305544354</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2424201.36</v>
      </c>
      <c r="E149" s="242">
        <v>3201924.26</v>
      </c>
      <c r="F149" s="52">
        <f t="shared" si="31"/>
        <v>132.08161305544354</v>
      </c>
    </row>
    <row r="150" spans="1:6" ht="12.75" customHeight="1" x14ac:dyDescent="0.2">
      <c r="A150" s="53">
        <v>683</v>
      </c>
      <c r="B150" s="85" t="s">
        <v>346</v>
      </c>
      <c r="C150" s="50" t="s">
        <v>347</v>
      </c>
      <c r="D150" s="242">
        <v>10145498.35</v>
      </c>
      <c r="E150" s="242">
        <v>8105445.1900000004</v>
      </c>
      <c r="F150" s="52">
        <f t="shared" si="31"/>
        <v>79.892035958982746</v>
      </c>
    </row>
    <row r="151" spans="1:6" ht="12.75" customHeight="1" x14ac:dyDescent="0.2">
      <c r="A151" s="53">
        <v>3</v>
      </c>
      <c r="B151" s="85" t="s">
        <v>348</v>
      </c>
      <c r="C151" s="50" t="s">
        <v>56</v>
      </c>
      <c r="D151" s="51">
        <f t="shared" ref="D151:E151" si="35">D152+D163+D196+D215+D224+D252+D263</f>
        <v>1773372056.6200001</v>
      </c>
      <c r="E151" s="51">
        <f t="shared" si="35"/>
        <v>2199051762.8000002</v>
      </c>
      <c r="F151" s="52">
        <f t="shared" si="31"/>
        <v>124.00397054813948</v>
      </c>
    </row>
    <row r="152" spans="1:6" ht="12.75" customHeight="1" x14ac:dyDescent="0.2">
      <c r="A152" s="53">
        <v>31</v>
      </c>
      <c r="B152" s="85" t="s">
        <v>349</v>
      </c>
      <c r="C152" s="50" t="s">
        <v>350</v>
      </c>
      <c r="D152" s="51">
        <f t="shared" ref="D152:E152" si="36">D153+D158+D159</f>
        <v>813463525.18000007</v>
      </c>
      <c r="E152" s="51">
        <f t="shared" si="36"/>
        <v>963112246.63</v>
      </c>
      <c r="F152" s="52">
        <f t="shared" si="31"/>
        <v>118.39648820355974</v>
      </c>
    </row>
    <row r="153" spans="1:6" ht="12.75" customHeight="1" x14ac:dyDescent="0.2">
      <c r="A153" s="53">
        <v>311</v>
      </c>
      <c r="B153" s="85" t="s">
        <v>351</v>
      </c>
      <c r="C153" s="50" t="s">
        <v>352</v>
      </c>
      <c r="D153" s="51">
        <f t="shared" ref="D153:E153" si="37">SUM(D154:D157)</f>
        <v>664067688.63000011</v>
      </c>
      <c r="E153" s="51">
        <f t="shared" si="37"/>
        <v>787423689.63999999</v>
      </c>
      <c r="F153" s="52">
        <f t="shared" si="31"/>
        <v>118.57581736351133</v>
      </c>
    </row>
    <row r="154" spans="1:6" ht="12.75" customHeight="1" x14ac:dyDescent="0.2">
      <c r="A154" s="53">
        <v>3111</v>
      </c>
      <c r="B154" s="85" t="s">
        <v>353</v>
      </c>
      <c r="C154" s="50" t="s">
        <v>354</v>
      </c>
      <c r="D154" s="242">
        <v>636974639.32000005</v>
      </c>
      <c r="E154" s="242">
        <v>767136992.92999995</v>
      </c>
      <c r="F154" s="52">
        <f t="shared" si="31"/>
        <v>120.43446403909491</v>
      </c>
    </row>
    <row r="155" spans="1:6" ht="12.75" customHeight="1" x14ac:dyDescent="0.2">
      <c r="A155" s="53">
        <v>3112</v>
      </c>
      <c r="B155" s="85" t="s">
        <v>355</v>
      </c>
      <c r="C155" s="50" t="s">
        <v>356</v>
      </c>
      <c r="D155" s="242">
        <v>67753.850000000006</v>
      </c>
      <c r="E155" s="242">
        <v>158117.97</v>
      </c>
      <c r="F155" s="52">
        <f t="shared" si="31"/>
        <v>233.37119588038169</v>
      </c>
    </row>
    <row r="156" spans="1:6" ht="12.75" customHeight="1" x14ac:dyDescent="0.2">
      <c r="A156" s="53">
        <v>3113</v>
      </c>
      <c r="B156" s="85" t="s">
        <v>357</v>
      </c>
      <c r="C156" s="50" t="s">
        <v>358</v>
      </c>
      <c r="D156" s="242">
        <v>14188266.140000001</v>
      </c>
      <c r="E156" s="242">
        <v>13157456.27</v>
      </c>
      <c r="F156" s="52">
        <f t="shared" si="31"/>
        <v>92.734772100912949</v>
      </c>
    </row>
    <row r="157" spans="1:6" ht="12.75" customHeight="1" x14ac:dyDescent="0.2">
      <c r="A157" s="53">
        <v>3114</v>
      </c>
      <c r="B157" s="85" t="s">
        <v>359</v>
      </c>
      <c r="C157" s="50" t="s">
        <v>360</v>
      </c>
      <c r="D157" s="242">
        <v>12837029.32</v>
      </c>
      <c r="E157" s="242">
        <v>6971122.4699999997</v>
      </c>
      <c r="F157" s="52">
        <f t="shared" si="31"/>
        <v>54.304795106598689</v>
      </c>
    </row>
    <row r="158" spans="1:6" ht="12.75" customHeight="1" x14ac:dyDescent="0.2">
      <c r="A158" s="53">
        <v>312</v>
      </c>
      <c r="B158" s="85" t="s">
        <v>361</v>
      </c>
      <c r="C158" s="50" t="s">
        <v>362</v>
      </c>
      <c r="D158" s="242">
        <v>43630908.299999997</v>
      </c>
      <c r="E158" s="242">
        <v>50034139.969999999</v>
      </c>
      <c r="F158" s="52">
        <f t="shared" si="31"/>
        <v>114.6759073315006</v>
      </c>
    </row>
    <row r="159" spans="1:6" ht="12.75" customHeight="1" x14ac:dyDescent="0.2">
      <c r="A159" s="53">
        <v>313</v>
      </c>
      <c r="B159" s="85" t="s">
        <v>363</v>
      </c>
      <c r="C159" s="50" t="s">
        <v>364</v>
      </c>
      <c r="D159" s="51">
        <f t="shared" ref="D159:E159" si="38">SUM(D160:D162)</f>
        <v>105764928.25</v>
      </c>
      <c r="E159" s="51">
        <f t="shared" si="38"/>
        <v>125654417.02</v>
      </c>
      <c r="F159" s="52">
        <f t="shared" si="31"/>
        <v>118.80537253614598</v>
      </c>
    </row>
    <row r="160" spans="1:6" ht="12.75" customHeight="1" x14ac:dyDescent="0.2">
      <c r="A160" s="53">
        <v>3131</v>
      </c>
      <c r="B160" s="85" t="s">
        <v>142</v>
      </c>
      <c r="C160" s="50" t="s">
        <v>365</v>
      </c>
      <c r="D160" s="242">
        <v>617424.02</v>
      </c>
      <c r="E160" s="242">
        <v>766143.96</v>
      </c>
      <c r="F160" s="52">
        <f t="shared" si="31"/>
        <v>124.08716460367057</v>
      </c>
    </row>
    <row r="161" spans="1:6" ht="12.75" customHeight="1" x14ac:dyDescent="0.2">
      <c r="A161" s="53">
        <v>3132</v>
      </c>
      <c r="B161" s="85" t="s">
        <v>366</v>
      </c>
      <c r="C161" s="50" t="s">
        <v>367</v>
      </c>
      <c r="D161" s="242">
        <v>105109688.44</v>
      </c>
      <c r="E161" s="242">
        <v>124718954.5</v>
      </c>
      <c r="F161" s="52">
        <f t="shared" si="31"/>
        <v>118.65600245898702</v>
      </c>
    </row>
    <row r="162" spans="1:6" ht="12.75" customHeight="1" x14ac:dyDescent="0.2">
      <c r="A162" s="53">
        <v>3133</v>
      </c>
      <c r="B162" s="85" t="s">
        <v>368</v>
      </c>
      <c r="C162" s="50" t="s">
        <v>369</v>
      </c>
      <c r="D162" s="242">
        <v>37815.79</v>
      </c>
      <c r="E162" s="242">
        <v>169318.56</v>
      </c>
      <c r="F162" s="52">
        <f t="shared" si="31"/>
        <v>447.74566391446535</v>
      </c>
    </row>
    <row r="163" spans="1:6" ht="12.75" customHeight="1" x14ac:dyDescent="0.2">
      <c r="A163" s="53">
        <v>32</v>
      </c>
      <c r="B163" s="85" t="s">
        <v>370</v>
      </c>
      <c r="C163" s="50" t="s">
        <v>371</v>
      </c>
      <c r="D163" s="51">
        <f t="shared" ref="D163:E163" si="39">D164+D169+D177+D187+D188</f>
        <v>551843109.63999999</v>
      </c>
      <c r="E163" s="51">
        <f t="shared" si="39"/>
        <v>529468595.89999998</v>
      </c>
      <c r="F163" s="52">
        <f t="shared" si="31"/>
        <v>95.945493683051282</v>
      </c>
    </row>
    <row r="164" spans="1:6" ht="12.75" customHeight="1" x14ac:dyDescent="0.2">
      <c r="A164" s="53">
        <v>321</v>
      </c>
      <c r="B164" s="85" t="s">
        <v>372</v>
      </c>
      <c r="C164" s="50" t="s">
        <v>373</v>
      </c>
      <c r="D164" s="51">
        <f t="shared" ref="D164:E164" si="40">SUM(D165:D168)</f>
        <v>25487237.629999995</v>
      </c>
      <c r="E164" s="51">
        <f t="shared" si="40"/>
        <v>25283613</v>
      </c>
      <c r="F164" s="52">
        <f t="shared" si="31"/>
        <v>99.201072187751265</v>
      </c>
    </row>
    <row r="165" spans="1:6" ht="12.75" customHeight="1" x14ac:dyDescent="0.2">
      <c r="A165" s="53">
        <v>3211</v>
      </c>
      <c r="B165" s="85" t="s">
        <v>374</v>
      </c>
      <c r="C165" s="50" t="s">
        <v>375</v>
      </c>
      <c r="D165" s="242">
        <v>4433840.5599999996</v>
      </c>
      <c r="E165" s="242">
        <v>4764417.5999999996</v>
      </c>
      <c r="F165" s="52">
        <f t="shared" si="31"/>
        <v>107.45577193240345</v>
      </c>
    </row>
    <row r="166" spans="1:6" ht="12.75" customHeight="1" x14ac:dyDescent="0.2">
      <c r="A166" s="53">
        <v>3212</v>
      </c>
      <c r="B166" s="85" t="s">
        <v>376</v>
      </c>
      <c r="C166" s="50" t="s">
        <v>377</v>
      </c>
      <c r="D166" s="242">
        <v>18633794.77</v>
      </c>
      <c r="E166" s="242">
        <v>17820314.25</v>
      </c>
      <c r="F166" s="52">
        <f t="shared" si="31"/>
        <v>95.634380811633264</v>
      </c>
    </row>
    <row r="167" spans="1:6" ht="12.75" customHeight="1" x14ac:dyDescent="0.2">
      <c r="A167" s="53">
        <v>3213</v>
      </c>
      <c r="B167" s="85" t="s">
        <v>378</v>
      </c>
      <c r="C167" s="50" t="s">
        <v>379</v>
      </c>
      <c r="D167" s="242">
        <v>2284878.81</v>
      </c>
      <c r="E167" s="242">
        <v>2508936.4</v>
      </c>
      <c r="F167" s="52">
        <f t="shared" si="31"/>
        <v>109.80610389572479</v>
      </c>
    </row>
    <row r="168" spans="1:6" ht="12.75" customHeight="1" x14ac:dyDescent="0.2">
      <c r="A168" s="53">
        <v>3214</v>
      </c>
      <c r="B168" s="85" t="s">
        <v>380</v>
      </c>
      <c r="C168" s="50" t="s">
        <v>381</v>
      </c>
      <c r="D168" s="242">
        <v>134723.49</v>
      </c>
      <c r="E168" s="242">
        <v>189944.75</v>
      </c>
      <c r="F168" s="52">
        <f t="shared" si="31"/>
        <v>140.98859077952926</v>
      </c>
    </row>
    <row r="169" spans="1:6" ht="12.75" customHeight="1" x14ac:dyDescent="0.2">
      <c r="A169" s="53">
        <v>322</v>
      </c>
      <c r="B169" s="85" t="s">
        <v>382</v>
      </c>
      <c r="C169" s="50" t="s">
        <v>383</v>
      </c>
      <c r="D169" s="51">
        <f t="shared" ref="D169:E169" si="41">SUM(D170:D176)</f>
        <v>139906523.19999999</v>
      </c>
      <c r="E169" s="51">
        <f t="shared" si="41"/>
        <v>116915329.14999999</v>
      </c>
      <c r="F169" s="52">
        <f t="shared" si="31"/>
        <v>83.566746193003809</v>
      </c>
    </row>
    <row r="170" spans="1:6" ht="12.75" customHeight="1" x14ac:dyDescent="0.2">
      <c r="A170" s="53">
        <v>3221</v>
      </c>
      <c r="B170" s="85" t="s">
        <v>384</v>
      </c>
      <c r="C170" s="50" t="s">
        <v>385</v>
      </c>
      <c r="D170" s="242">
        <v>11570518.800000001</v>
      </c>
      <c r="E170" s="242">
        <v>10946869.66</v>
      </c>
      <c r="F170" s="52">
        <f t="shared" si="31"/>
        <v>94.610015758325375</v>
      </c>
    </row>
    <row r="171" spans="1:6" ht="12.75" customHeight="1" x14ac:dyDescent="0.2">
      <c r="A171" s="53">
        <v>3222</v>
      </c>
      <c r="B171" s="85" t="s">
        <v>386</v>
      </c>
      <c r="C171" s="50" t="s">
        <v>387</v>
      </c>
      <c r="D171" s="242">
        <v>78254332.799999997</v>
      </c>
      <c r="E171" s="242">
        <v>57904892.530000001</v>
      </c>
      <c r="F171" s="52">
        <f t="shared" si="31"/>
        <v>73.995765420416447</v>
      </c>
    </row>
    <row r="172" spans="1:6" ht="12.75" customHeight="1" x14ac:dyDescent="0.2">
      <c r="A172" s="53">
        <v>3223</v>
      </c>
      <c r="B172" s="85" t="s">
        <v>388</v>
      </c>
      <c r="C172" s="50" t="s">
        <v>389</v>
      </c>
      <c r="D172" s="242">
        <v>42136661.530000001</v>
      </c>
      <c r="E172" s="242">
        <v>39424876.030000001</v>
      </c>
      <c r="F172" s="52">
        <f t="shared" si="31"/>
        <v>93.564308605537505</v>
      </c>
    </row>
    <row r="173" spans="1:6" ht="12.75" customHeight="1" x14ac:dyDescent="0.2">
      <c r="A173" s="53">
        <v>3224</v>
      </c>
      <c r="B173" s="85" t="s">
        <v>390</v>
      </c>
      <c r="C173" s="50" t="s">
        <v>391</v>
      </c>
      <c r="D173" s="242">
        <v>3580047.98</v>
      </c>
      <c r="E173" s="242">
        <v>3604564.32</v>
      </c>
      <c r="F173" s="52">
        <f t="shared" si="31"/>
        <v>100.68480478856598</v>
      </c>
    </row>
    <row r="174" spans="1:6" ht="12.75" customHeight="1" x14ac:dyDescent="0.2">
      <c r="A174" s="53">
        <v>3225</v>
      </c>
      <c r="B174" s="85" t="s">
        <v>392</v>
      </c>
      <c r="C174" s="50" t="s">
        <v>393</v>
      </c>
      <c r="D174" s="242">
        <v>3056647.04</v>
      </c>
      <c r="E174" s="242">
        <v>3616335.02</v>
      </c>
      <c r="F174" s="52">
        <f t="shared" si="31"/>
        <v>118.31052040604597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1308315.05</v>
      </c>
      <c r="E176" s="242">
        <v>1417791.59</v>
      </c>
      <c r="F176" s="52">
        <f t="shared" si="31"/>
        <v>108.36775056589008</v>
      </c>
    </row>
    <row r="177" spans="1:6" ht="12.75" customHeight="1" x14ac:dyDescent="0.2">
      <c r="A177" s="53">
        <v>323</v>
      </c>
      <c r="B177" s="85" t="s">
        <v>398</v>
      </c>
      <c r="C177" s="50" t="s">
        <v>399</v>
      </c>
      <c r="D177" s="51">
        <f t="shared" ref="D177:E177" si="42">SUM(D178:D186)</f>
        <v>369207858.33000004</v>
      </c>
      <c r="E177" s="51">
        <f t="shared" si="42"/>
        <v>365057968.06</v>
      </c>
      <c r="F177" s="52">
        <f t="shared" si="31"/>
        <v>98.876001640709703</v>
      </c>
    </row>
    <row r="178" spans="1:6" ht="12.75" customHeight="1" x14ac:dyDescent="0.2">
      <c r="A178" s="53">
        <v>3231</v>
      </c>
      <c r="B178" s="85" t="s">
        <v>400</v>
      </c>
      <c r="C178" s="50" t="s">
        <v>401</v>
      </c>
      <c r="D178" s="242">
        <v>6764349.7300000004</v>
      </c>
      <c r="E178" s="242">
        <v>7097585.3200000003</v>
      </c>
      <c r="F178" s="52">
        <f t="shared" si="31"/>
        <v>104.92635069594488</v>
      </c>
    </row>
    <row r="179" spans="1:6" ht="12.75" customHeight="1" x14ac:dyDescent="0.2">
      <c r="A179" s="53">
        <v>3232</v>
      </c>
      <c r="B179" s="85" t="s">
        <v>402</v>
      </c>
      <c r="C179" s="50" t="s">
        <v>403</v>
      </c>
      <c r="D179" s="242">
        <v>199658614.46000001</v>
      </c>
      <c r="E179" s="242">
        <v>212631661</v>
      </c>
      <c r="F179" s="52">
        <f t="shared" si="31"/>
        <v>106.49761422770918</v>
      </c>
    </row>
    <row r="180" spans="1:6" ht="12.75" customHeight="1" x14ac:dyDescent="0.2">
      <c r="A180" s="53">
        <v>3233</v>
      </c>
      <c r="B180" s="85" t="s">
        <v>404</v>
      </c>
      <c r="C180" s="50" t="s">
        <v>405</v>
      </c>
      <c r="D180" s="242">
        <v>3062646.61</v>
      </c>
      <c r="E180" s="242">
        <v>3326812.34</v>
      </c>
      <c r="F180" s="52">
        <f t="shared" si="31"/>
        <v>108.62540683399315</v>
      </c>
    </row>
    <row r="181" spans="1:6" ht="12.75" customHeight="1" x14ac:dyDescent="0.2">
      <c r="A181" s="53">
        <v>3234</v>
      </c>
      <c r="B181" s="85" t="s">
        <v>406</v>
      </c>
      <c r="C181" s="50" t="s">
        <v>407</v>
      </c>
      <c r="D181" s="242">
        <v>20581848.23</v>
      </c>
      <c r="E181" s="242">
        <v>23765315.34</v>
      </c>
      <c r="F181" s="52">
        <f t="shared" si="31"/>
        <v>115.46735295307344</v>
      </c>
    </row>
    <row r="182" spans="1:6" ht="12.75" customHeight="1" x14ac:dyDescent="0.2">
      <c r="A182" s="53">
        <v>3235</v>
      </c>
      <c r="B182" s="85" t="s">
        <v>408</v>
      </c>
      <c r="C182" s="50" t="s">
        <v>409</v>
      </c>
      <c r="D182" s="242">
        <v>66440975.460000001</v>
      </c>
      <c r="E182" s="242">
        <v>35899129.479999997</v>
      </c>
      <c r="F182" s="52">
        <f t="shared" si="31"/>
        <v>54.031611112652378</v>
      </c>
    </row>
    <row r="183" spans="1:6" ht="12.75" customHeight="1" x14ac:dyDescent="0.2">
      <c r="A183" s="53">
        <v>3236</v>
      </c>
      <c r="B183" s="85" t="s">
        <v>410</v>
      </c>
      <c r="C183" s="50" t="s">
        <v>411</v>
      </c>
      <c r="D183" s="242">
        <v>5190479.05</v>
      </c>
      <c r="E183" s="242">
        <v>4963578.95</v>
      </c>
      <c r="F183" s="52">
        <f t="shared" si="31"/>
        <v>95.628532591803832</v>
      </c>
    </row>
    <row r="184" spans="1:6" ht="12.75" customHeight="1" x14ac:dyDescent="0.2">
      <c r="A184" s="53">
        <v>3237</v>
      </c>
      <c r="B184" s="85" t="s">
        <v>412</v>
      </c>
      <c r="C184" s="50" t="s">
        <v>413</v>
      </c>
      <c r="D184" s="242">
        <v>23807785.59</v>
      </c>
      <c r="E184" s="242">
        <v>26031742.940000001</v>
      </c>
      <c r="F184" s="52">
        <f t="shared" si="31"/>
        <v>109.34130283386847</v>
      </c>
    </row>
    <row r="185" spans="1:6" ht="12.75" customHeight="1" x14ac:dyDescent="0.2">
      <c r="A185" s="53">
        <v>3238</v>
      </c>
      <c r="B185" s="85" t="s">
        <v>414</v>
      </c>
      <c r="C185" s="50" t="s">
        <v>415</v>
      </c>
      <c r="D185" s="242">
        <v>9682339.7200000007</v>
      </c>
      <c r="E185" s="242">
        <v>10815245.92</v>
      </c>
      <c r="F185" s="52">
        <f t="shared" si="31"/>
        <v>111.70074829805702</v>
      </c>
    </row>
    <row r="186" spans="1:6" ht="12.75" customHeight="1" x14ac:dyDescent="0.2">
      <c r="A186" s="53">
        <v>3239</v>
      </c>
      <c r="B186" s="85" t="s">
        <v>416</v>
      </c>
      <c r="C186" s="50" t="s">
        <v>417</v>
      </c>
      <c r="D186" s="242">
        <v>34018819.479999997</v>
      </c>
      <c r="E186" s="242">
        <v>40526896.770000003</v>
      </c>
      <c r="F186" s="52">
        <f t="shared" si="31"/>
        <v>119.13081461814443</v>
      </c>
    </row>
    <row r="187" spans="1:6" ht="12.75" customHeight="1" x14ac:dyDescent="0.2">
      <c r="A187" s="53">
        <v>324</v>
      </c>
      <c r="B187" s="85" t="s">
        <v>418</v>
      </c>
      <c r="C187" s="50" t="s">
        <v>419</v>
      </c>
      <c r="D187" s="242">
        <v>1003509.78</v>
      </c>
      <c r="E187" s="242">
        <v>910454.76</v>
      </c>
      <c r="F187" s="52">
        <f t="shared" si="31"/>
        <v>90.727044035385489</v>
      </c>
    </row>
    <row r="188" spans="1:6" ht="12.75" customHeight="1" x14ac:dyDescent="0.2">
      <c r="A188" s="53">
        <v>329</v>
      </c>
      <c r="B188" s="85" t="s">
        <v>420</v>
      </c>
      <c r="C188" s="50" t="s">
        <v>421</v>
      </c>
      <c r="D188" s="51">
        <f t="shared" ref="D188:E188" si="43">SUM(D189:D195)</f>
        <v>16237980.700000001</v>
      </c>
      <c r="E188" s="51">
        <f t="shared" si="43"/>
        <v>21301230.93</v>
      </c>
      <c r="F188" s="52">
        <f t="shared" si="31"/>
        <v>131.18152634582202</v>
      </c>
    </row>
    <row r="189" spans="1:6" ht="12.75" customHeight="1" x14ac:dyDescent="0.2">
      <c r="A189" s="53">
        <v>3291</v>
      </c>
      <c r="B189" s="232" t="s">
        <v>422</v>
      </c>
      <c r="C189" s="50" t="s">
        <v>423</v>
      </c>
      <c r="D189" s="242">
        <v>4732441.1100000003</v>
      </c>
      <c r="E189" s="242">
        <v>4833690.7699999996</v>
      </c>
      <c r="F189" s="52">
        <f t="shared" si="31"/>
        <v>102.13948061151889</v>
      </c>
    </row>
    <row r="190" spans="1:6" ht="12.75" customHeight="1" x14ac:dyDescent="0.2">
      <c r="A190" s="53">
        <v>3292</v>
      </c>
      <c r="B190" s="85" t="s">
        <v>424</v>
      </c>
      <c r="C190" s="50" t="s">
        <v>425</v>
      </c>
      <c r="D190" s="242">
        <v>1958426.26</v>
      </c>
      <c r="E190" s="242">
        <v>3227906.4</v>
      </c>
      <c r="F190" s="52">
        <f t="shared" si="31"/>
        <v>164.82144188569038</v>
      </c>
    </row>
    <row r="191" spans="1:6" ht="12.75" customHeight="1" x14ac:dyDescent="0.2">
      <c r="A191" s="53">
        <v>3293</v>
      </c>
      <c r="B191" s="85" t="s">
        <v>426</v>
      </c>
      <c r="C191" s="50" t="s">
        <v>427</v>
      </c>
      <c r="D191" s="242">
        <v>941772.77</v>
      </c>
      <c r="E191" s="242">
        <v>1139189.01</v>
      </c>
      <c r="F191" s="52">
        <f t="shared" si="31"/>
        <v>120.96219452172099</v>
      </c>
    </row>
    <row r="192" spans="1:6" ht="12.75" customHeight="1" x14ac:dyDescent="0.2">
      <c r="A192" s="53">
        <v>3294</v>
      </c>
      <c r="B192" s="85" t="s">
        <v>428</v>
      </c>
      <c r="C192" s="50" t="s">
        <v>429</v>
      </c>
      <c r="D192" s="242">
        <v>372383.24</v>
      </c>
      <c r="E192" s="242">
        <v>420221.2</v>
      </c>
      <c r="F192" s="52">
        <f t="shared" si="31"/>
        <v>112.84643207895179</v>
      </c>
    </row>
    <row r="193" spans="1:6" ht="12.75" customHeight="1" x14ac:dyDescent="0.2">
      <c r="A193" s="53">
        <v>3295</v>
      </c>
      <c r="B193" s="85" t="s">
        <v>430</v>
      </c>
      <c r="C193" s="50" t="s">
        <v>431</v>
      </c>
      <c r="D193" s="242">
        <v>1357401.84</v>
      </c>
      <c r="E193" s="242">
        <v>2114478.16</v>
      </c>
      <c r="F193" s="52">
        <f t="shared" si="31"/>
        <v>155.77392763811193</v>
      </c>
    </row>
    <row r="194" spans="1:6" ht="12.75" customHeight="1" x14ac:dyDescent="0.2">
      <c r="A194" s="53" t="s">
        <v>432</v>
      </c>
      <c r="B194" s="85" t="s">
        <v>433</v>
      </c>
      <c r="C194" s="50" t="s">
        <v>432</v>
      </c>
      <c r="D194" s="242">
        <v>1187934.31</v>
      </c>
      <c r="E194" s="242">
        <v>1169997.8600000001</v>
      </c>
      <c r="F194" s="52">
        <f t="shared" si="31"/>
        <v>98.490114322903935</v>
      </c>
    </row>
    <row r="195" spans="1:6" ht="12.75" customHeight="1" x14ac:dyDescent="0.2">
      <c r="A195" s="53">
        <v>3299</v>
      </c>
      <c r="B195" s="85" t="s">
        <v>434</v>
      </c>
      <c r="C195" s="50" t="s">
        <v>435</v>
      </c>
      <c r="D195" s="242">
        <v>5687621.1699999999</v>
      </c>
      <c r="E195" s="242">
        <v>8395747.5299999993</v>
      </c>
      <c r="F195" s="52">
        <f t="shared" si="31"/>
        <v>147.61439412111898</v>
      </c>
    </row>
    <row r="196" spans="1:6" ht="12.75" customHeight="1" x14ac:dyDescent="0.2">
      <c r="A196" s="53">
        <v>34</v>
      </c>
      <c r="B196" s="232" t="s">
        <v>436</v>
      </c>
      <c r="C196" s="50" t="s">
        <v>437</v>
      </c>
      <c r="D196" s="51">
        <f t="shared" ref="D196:E196" si="44">D197+D202+D210</f>
        <v>9586901.4800000004</v>
      </c>
      <c r="E196" s="51">
        <f t="shared" si="44"/>
        <v>10777031.809999999</v>
      </c>
      <c r="F196" s="52">
        <f t="shared" si="31"/>
        <v>112.41412913737379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5675995.9299999997</v>
      </c>
      <c r="E202" s="51">
        <f t="shared" si="46"/>
        <v>5512602.2299999995</v>
      </c>
      <c r="F202" s="52">
        <f t="shared" si="31"/>
        <v>97.121321050700601</v>
      </c>
    </row>
    <row r="203" spans="1:6" ht="24" x14ac:dyDescent="0.2">
      <c r="A203" s="53">
        <v>3421</v>
      </c>
      <c r="B203" s="85" t="s">
        <v>450</v>
      </c>
      <c r="C203" s="50" t="s">
        <v>451</v>
      </c>
      <c r="D203" s="242">
        <v>804558.34</v>
      </c>
      <c r="E203" s="242">
        <v>0</v>
      </c>
      <c r="F203" s="52">
        <f t="shared" si="31"/>
        <v>0</v>
      </c>
    </row>
    <row r="204" spans="1:6" ht="24" x14ac:dyDescent="0.2">
      <c r="A204" s="53">
        <v>3422</v>
      </c>
      <c r="B204" s="232" t="s">
        <v>452</v>
      </c>
      <c r="C204" s="50" t="s">
        <v>453</v>
      </c>
      <c r="D204" s="242">
        <v>2897.51</v>
      </c>
      <c r="E204" s="242">
        <v>0</v>
      </c>
      <c r="F204" s="52">
        <f t="shared" si="31"/>
        <v>0</v>
      </c>
    </row>
    <row r="205" spans="1:6" ht="24" x14ac:dyDescent="0.2">
      <c r="A205" s="53">
        <v>3423</v>
      </c>
      <c r="B205" s="232" t="s">
        <v>454</v>
      </c>
      <c r="C205" s="50" t="s">
        <v>455</v>
      </c>
      <c r="D205" s="242">
        <v>4867245.25</v>
      </c>
      <c r="E205" s="242">
        <v>5493281.75</v>
      </c>
      <c r="F205" s="52">
        <f t="shared" si="31"/>
        <v>112.86223454632783</v>
      </c>
    </row>
    <row r="206" spans="1:6" ht="12.75" customHeight="1" x14ac:dyDescent="0.2">
      <c r="A206" s="53">
        <v>3425</v>
      </c>
      <c r="B206" s="85" t="s">
        <v>456</v>
      </c>
      <c r="C206" s="50" t="s">
        <v>457</v>
      </c>
      <c r="D206" s="242">
        <v>42.62</v>
      </c>
      <c r="E206" s="242">
        <v>0</v>
      </c>
      <c r="F206" s="52">
        <f t="shared" si="31"/>
        <v>0</v>
      </c>
    </row>
    <row r="207" spans="1:6" ht="12.75" customHeight="1" x14ac:dyDescent="0.2">
      <c r="A207" s="53">
        <v>3426</v>
      </c>
      <c r="B207" s="85" t="s">
        <v>458</v>
      </c>
      <c r="C207" s="50" t="s">
        <v>459</v>
      </c>
      <c r="D207" s="242">
        <v>0</v>
      </c>
      <c r="E207" s="242">
        <v>18134.59</v>
      </c>
      <c r="F207" s="52" t="str">
        <f t="shared" si="31"/>
        <v>-</v>
      </c>
    </row>
    <row r="208" spans="1:6" ht="24" x14ac:dyDescent="0.2">
      <c r="A208" s="53">
        <v>3427</v>
      </c>
      <c r="B208" s="85" t="s">
        <v>460</v>
      </c>
      <c r="C208" s="50" t="s">
        <v>461</v>
      </c>
      <c r="D208" s="242">
        <v>1252.21</v>
      </c>
      <c r="E208" s="242">
        <v>1185.8900000000001</v>
      </c>
      <c r="F208" s="52">
        <f t="shared" si="31"/>
        <v>94.703763745697614</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3910905.55</v>
      </c>
      <c r="E210" s="51">
        <f t="shared" si="47"/>
        <v>5264429.5799999991</v>
      </c>
      <c r="F210" s="52">
        <f t="shared" si="31"/>
        <v>134.60896748068998</v>
      </c>
    </row>
    <row r="211" spans="1:6" ht="12.75" customHeight="1" x14ac:dyDescent="0.2">
      <c r="A211" s="53">
        <v>3431</v>
      </c>
      <c r="B211" s="232" t="s">
        <v>466</v>
      </c>
      <c r="C211" s="50" t="s">
        <v>467</v>
      </c>
      <c r="D211" s="242">
        <v>1181316.18</v>
      </c>
      <c r="E211" s="242">
        <v>1262217.26</v>
      </c>
      <c r="F211" s="52">
        <f t="shared" si="31"/>
        <v>106.8483849937618</v>
      </c>
    </row>
    <row r="212" spans="1:6" ht="12.75" customHeight="1" x14ac:dyDescent="0.2">
      <c r="A212" s="53">
        <v>3432</v>
      </c>
      <c r="B212" s="85" t="s">
        <v>468</v>
      </c>
      <c r="C212" s="50" t="s">
        <v>469</v>
      </c>
      <c r="D212" s="242">
        <v>12415.74</v>
      </c>
      <c r="E212" s="242">
        <v>4132.49</v>
      </c>
      <c r="F212" s="52">
        <f t="shared" si="31"/>
        <v>33.284282692775456</v>
      </c>
    </row>
    <row r="213" spans="1:6" ht="12.75" customHeight="1" x14ac:dyDescent="0.2">
      <c r="A213" s="53">
        <v>3433</v>
      </c>
      <c r="B213" s="85" t="s">
        <v>470</v>
      </c>
      <c r="C213" s="50" t="s">
        <v>471</v>
      </c>
      <c r="D213" s="242">
        <v>2574575.38</v>
      </c>
      <c r="E213" s="242">
        <v>3803590.27</v>
      </c>
      <c r="F213" s="52">
        <f t="shared" si="31"/>
        <v>147.73660540481049</v>
      </c>
    </row>
    <row r="214" spans="1:6" ht="12.75" customHeight="1" x14ac:dyDescent="0.2">
      <c r="A214" s="53">
        <v>3434</v>
      </c>
      <c r="B214" s="85" t="s">
        <v>472</v>
      </c>
      <c r="C214" s="50" t="s">
        <v>473</v>
      </c>
      <c r="D214" s="242">
        <v>142598.25</v>
      </c>
      <c r="E214" s="242">
        <v>194489.56</v>
      </c>
      <c r="F214" s="52">
        <f t="shared" si="31"/>
        <v>136.38986453199811</v>
      </c>
    </row>
    <row r="215" spans="1:6" ht="12.75" customHeight="1" x14ac:dyDescent="0.2">
      <c r="A215" s="53">
        <v>35</v>
      </c>
      <c r="B215" s="85" t="s">
        <v>474</v>
      </c>
      <c r="C215" s="50" t="s">
        <v>475</v>
      </c>
      <c r="D215" s="51">
        <f t="shared" ref="D215:E215" si="48">D216+D219+D223</f>
        <v>151754585.06999999</v>
      </c>
      <c r="E215" s="51">
        <f t="shared" si="48"/>
        <v>218792592.51999998</v>
      </c>
      <c r="F215" s="52">
        <f t="shared" si="31"/>
        <v>144.17527643008435</v>
      </c>
    </row>
    <row r="216" spans="1:6" ht="12.75" customHeight="1" x14ac:dyDescent="0.2">
      <c r="A216" s="53">
        <v>351</v>
      </c>
      <c r="B216" s="85" t="s">
        <v>476</v>
      </c>
      <c r="C216" s="50" t="s">
        <v>477</v>
      </c>
      <c r="D216" s="51">
        <f t="shared" ref="D216:E216" si="49">SUM(D217:D218)</f>
        <v>148123588.90000001</v>
      </c>
      <c r="E216" s="51">
        <f t="shared" si="49"/>
        <v>212260113.19</v>
      </c>
      <c r="F216" s="52">
        <f t="shared" si="31"/>
        <v>143.29933183923819</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148123588.90000001</v>
      </c>
      <c r="E218" s="242">
        <v>212260113.19</v>
      </c>
      <c r="F218" s="52">
        <f t="shared" si="31"/>
        <v>143.29933183923819</v>
      </c>
    </row>
    <row r="219" spans="1:6" ht="24" x14ac:dyDescent="0.2">
      <c r="A219" s="53">
        <v>352</v>
      </c>
      <c r="B219" s="85" t="s">
        <v>482</v>
      </c>
      <c r="C219" s="50" t="s">
        <v>483</v>
      </c>
      <c r="D219" s="51">
        <f t="shared" ref="D219:E219" si="50">SUM(D220:D222)</f>
        <v>3021794.7199999997</v>
      </c>
      <c r="E219" s="51">
        <f t="shared" si="50"/>
        <v>5728357.7000000002</v>
      </c>
      <c r="F219" s="52">
        <f t="shared" si="31"/>
        <v>189.5680623864483</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694686.63</v>
      </c>
      <c r="E221" s="242">
        <v>1982016.7</v>
      </c>
      <c r="F221" s="52">
        <f t="shared" si="31"/>
        <v>285.31090342130233</v>
      </c>
    </row>
    <row r="222" spans="1:6" ht="12.75" customHeight="1" x14ac:dyDescent="0.2">
      <c r="A222" s="53">
        <v>3523</v>
      </c>
      <c r="B222" s="85" t="s">
        <v>488</v>
      </c>
      <c r="C222" s="50" t="s">
        <v>489</v>
      </c>
      <c r="D222" s="242">
        <v>2327108.09</v>
      </c>
      <c r="E222" s="242">
        <v>3746341</v>
      </c>
      <c r="F222" s="52">
        <f t="shared" si="31"/>
        <v>160.98697847765206</v>
      </c>
    </row>
    <row r="223" spans="1:6" ht="24" x14ac:dyDescent="0.2">
      <c r="A223" s="53" t="s">
        <v>490</v>
      </c>
      <c r="B223" s="85" t="s">
        <v>491</v>
      </c>
      <c r="C223" s="50" t="s">
        <v>490</v>
      </c>
      <c r="D223" s="242">
        <v>609201.44999999995</v>
      </c>
      <c r="E223" s="242">
        <v>804121.63</v>
      </c>
      <c r="F223" s="52">
        <f t="shared" si="31"/>
        <v>131.99601379806302</v>
      </c>
    </row>
    <row r="224" spans="1:6" ht="24" x14ac:dyDescent="0.2">
      <c r="A224" s="53">
        <v>36</v>
      </c>
      <c r="B224" s="85" t="s">
        <v>492</v>
      </c>
      <c r="C224" s="50" t="s">
        <v>493</v>
      </c>
      <c r="D224" s="51">
        <f t="shared" ref="D224:E224" si="51">D225+D228+D231+D236+D240+D244+D247</f>
        <v>27305141.73</v>
      </c>
      <c r="E224" s="51">
        <f t="shared" si="51"/>
        <v>34357645.659999996</v>
      </c>
      <c r="F224" s="52">
        <f t="shared" ref="F224:F235" si="52">IF(D224&lt;&gt;0,IF(E224/D224&gt;=100,"&gt;&gt;100",E224/D224*100),"-")</f>
        <v>125.82848314700909</v>
      </c>
    </row>
    <row r="225" spans="1:6" ht="12.75" customHeight="1" x14ac:dyDescent="0.2">
      <c r="A225" s="53">
        <v>361</v>
      </c>
      <c r="B225" s="85" t="s">
        <v>494</v>
      </c>
      <c r="C225" s="50" t="s">
        <v>495</v>
      </c>
      <c r="D225" s="51">
        <f t="shared" ref="D225:E225" si="53">SUM(D226:D227)</f>
        <v>180199.88</v>
      </c>
      <c r="E225" s="51">
        <f t="shared" si="53"/>
        <v>79162.37</v>
      </c>
      <c r="F225" s="52">
        <f t="shared" si="52"/>
        <v>43.930312273237917</v>
      </c>
    </row>
    <row r="226" spans="1:6" ht="12.75" customHeight="1" x14ac:dyDescent="0.2">
      <c r="A226" s="53">
        <v>3611</v>
      </c>
      <c r="B226" s="85" t="s">
        <v>496</v>
      </c>
      <c r="C226" s="50" t="s">
        <v>497</v>
      </c>
      <c r="D226" s="242">
        <v>180199.88</v>
      </c>
      <c r="E226" s="242">
        <v>79162.37</v>
      </c>
      <c r="F226" s="52">
        <f t="shared" si="52"/>
        <v>43.930312273237917</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61000</v>
      </c>
      <c r="E228" s="51">
        <f t="shared" si="54"/>
        <v>103000</v>
      </c>
      <c r="F228" s="52">
        <f t="shared" si="52"/>
        <v>168.85245901639345</v>
      </c>
    </row>
    <row r="229" spans="1:6" ht="12.75" customHeight="1" x14ac:dyDescent="0.2">
      <c r="A229" s="53">
        <v>3621</v>
      </c>
      <c r="B229" s="85" t="s">
        <v>502</v>
      </c>
      <c r="C229" s="50" t="s">
        <v>503</v>
      </c>
      <c r="D229" s="242">
        <v>61000</v>
      </c>
      <c r="E229" s="242">
        <v>103000</v>
      </c>
      <c r="F229" s="52">
        <f t="shared" si="52"/>
        <v>168.85245901639345</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15446473.560000001</v>
      </c>
      <c r="E231" s="51">
        <f t="shared" si="55"/>
        <v>22069145.440000001</v>
      </c>
      <c r="F231" s="52">
        <f t="shared" si="52"/>
        <v>142.8749763127164</v>
      </c>
    </row>
    <row r="232" spans="1:6" ht="12.75" customHeight="1" x14ac:dyDescent="0.2">
      <c r="A232" s="53">
        <v>3631</v>
      </c>
      <c r="B232" s="85" t="s">
        <v>508</v>
      </c>
      <c r="C232" s="50" t="s">
        <v>509</v>
      </c>
      <c r="D232" s="242">
        <v>15446473.560000001</v>
      </c>
      <c r="E232" s="242">
        <v>21923559.09</v>
      </c>
      <c r="F232" s="52">
        <f t="shared" si="52"/>
        <v>141.93245471104149</v>
      </c>
    </row>
    <row r="233" spans="1:6" ht="12.75" customHeight="1" x14ac:dyDescent="0.2">
      <c r="A233" s="53">
        <v>3632</v>
      </c>
      <c r="B233" s="85" t="s">
        <v>510</v>
      </c>
      <c r="C233" s="50" t="s">
        <v>511</v>
      </c>
      <c r="D233" s="242">
        <v>0</v>
      </c>
      <c r="E233" s="242">
        <v>145586.35</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8724704.8200000003</v>
      </c>
      <c r="E236" s="51">
        <f t="shared" si="56"/>
        <v>11878344.52</v>
      </c>
      <c r="F236" s="52">
        <f t="shared" ref="F236:F239" si="57">IF(D236&lt;&gt;0,IF(E236/D236&gt;=100,"&gt;&gt;100",E236/D236*100),"-")</f>
        <v>136.14609049891041</v>
      </c>
    </row>
    <row r="237" spans="1:6" ht="12.75" customHeight="1" x14ac:dyDescent="0.2">
      <c r="A237" s="53" t="s">
        <v>518</v>
      </c>
      <c r="B237" s="85" t="s">
        <v>519</v>
      </c>
      <c r="C237" s="50" t="s">
        <v>518</v>
      </c>
      <c r="D237" s="242">
        <v>8724704.8200000003</v>
      </c>
      <c r="E237" s="242">
        <v>11878344.52</v>
      </c>
      <c r="F237" s="52">
        <f t="shared" si="57"/>
        <v>136.14609049891041</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2892763.4699999997</v>
      </c>
      <c r="E244" s="51">
        <f t="shared" si="60"/>
        <v>227993.33</v>
      </c>
      <c r="F244" s="52">
        <f t="shared" ref="F244:F251" si="61">IF(D244&lt;&gt;0,IF(E244/D244&gt;=100,"&gt;&gt;100",E244/D244*100),"-")</f>
        <v>7.8815061225866501</v>
      </c>
    </row>
    <row r="245" spans="1:6" ht="12.75" customHeight="1" x14ac:dyDescent="0.2">
      <c r="A245" s="53" t="s">
        <v>534</v>
      </c>
      <c r="B245" s="85" t="s">
        <v>535</v>
      </c>
      <c r="C245" s="50" t="s">
        <v>534</v>
      </c>
      <c r="D245" s="242">
        <v>451772.28</v>
      </c>
      <c r="E245" s="242">
        <v>227993.33</v>
      </c>
      <c r="F245" s="52">
        <f t="shared" si="61"/>
        <v>50.466427466510332</v>
      </c>
    </row>
    <row r="246" spans="1:6" ht="12.75" customHeight="1" x14ac:dyDescent="0.2">
      <c r="A246" s="53" t="s">
        <v>536</v>
      </c>
      <c r="B246" s="85" t="s">
        <v>537</v>
      </c>
      <c r="C246" s="50" t="s">
        <v>536</v>
      </c>
      <c r="D246" s="242">
        <v>2440991.19</v>
      </c>
      <c r="E246" s="242">
        <v>0</v>
      </c>
      <c r="F246" s="52">
        <f t="shared" si="61"/>
        <v>0</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96151781.190000013</v>
      </c>
      <c r="E252" s="51">
        <f t="shared" si="63"/>
        <v>75829303.200000003</v>
      </c>
      <c r="F252" s="52">
        <f t="shared" ref="F252:F258" si="64">IF(D252&lt;&gt;0,IF(E252/D252&gt;=100,"&gt;&gt;100",E252/D252*100),"-")</f>
        <v>78.864168985240184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96151781.190000013</v>
      </c>
      <c r="E259" s="51">
        <f t="shared" si="66"/>
        <v>75829303.200000003</v>
      </c>
      <c r="F259" s="52">
        <f t="shared" ref="F259:F262" si="67">IF(D259&lt;&gt;0,IF(E259/D259&gt;=100,"&gt;&gt;100",E259/D259*100),"-")</f>
        <v>78.864168985240184</v>
      </c>
    </row>
    <row r="260" spans="1:6" ht="12.75" customHeight="1" x14ac:dyDescent="0.2">
      <c r="A260" s="53">
        <v>3721</v>
      </c>
      <c r="B260" s="85" t="s">
        <v>560</v>
      </c>
      <c r="C260" s="50" t="s">
        <v>561</v>
      </c>
      <c r="D260" s="242">
        <v>73325361.680000007</v>
      </c>
      <c r="E260" s="242">
        <v>41635679.130000003</v>
      </c>
      <c r="F260" s="52">
        <f t="shared" si="67"/>
        <v>56.782098548252257</v>
      </c>
    </row>
    <row r="261" spans="1:6" ht="12.75" customHeight="1" x14ac:dyDescent="0.2">
      <c r="A261" s="53">
        <v>3722</v>
      </c>
      <c r="B261" s="85" t="s">
        <v>562</v>
      </c>
      <c r="C261" s="50" t="s">
        <v>563</v>
      </c>
      <c r="D261" s="242">
        <v>22826419.510000002</v>
      </c>
      <c r="E261" s="242">
        <v>34178935.329999998</v>
      </c>
      <c r="F261" s="52">
        <f t="shared" si="67"/>
        <v>149.73410663475534</v>
      </c>
    </row>
    <row r="262" spans="1:6" ht="12.75" customHeight="1" x14ac:dyDescent="0.2">
      <c r="A262" s="53" t="s">
        <v>564</v>
      </c>
      <c r="B262" s="85" t="s">
        <v>565</v>
      </c>
      <c r="C262" s="50" t="s">
        <v>564</v>
      </c>
      <c r="D262" s="242">
        <v>0</v>
      </c>
      <c r="E262" s="242">
        <v>14688.74</v>
      </c>
      <c r="F262" s="52" t="str">
        <f t="shared" si="67"/>
        <v>-</v>
      </c>
    </row>
    <row r="263" spans="1:6" ht="12.75" customHeight="1" x14ac:dyDescent="0.2">
      <c r="A263" s="53">
        <v>38</v>
      </c>
      <c r="B263" s="85" t="s">
        <v>566</v>
      </c>
      <c r="C263" s="50" t="s">
        <v>567</v>
      </c>
      <c r="D263" s="51">
        <f t="shared" ref="D263:E263" si="68">D264+D268+D273+D279</f>
        <v>123267012.33000001</v>
      </c>
      <c r="E263" s="51">
        <f t="shared" si="68"/>
        <v>366714347.08000004</v>
      </c>
      <c r="F263" s="52">
        <f t="shared" ref="F263:F267" si="69">IF(D263&lt;&gt;0,IF(E263/D263&gt;=100,"&gt;&gt;100",E263/D263*100),"-")</f>
        <v>297.49593191912805</v>
      </c>
    </row>
    <row r="264" spans="1:6" ht="12.75" customHeight="1" x14ac:dyDescent="0.2">
      <c r="A264" s="53">
        <v>381</v>
      </c>
      <c r="B264" s="85" t="s">
        <v>568</v>
      </c>
      <c r="C264" s="50" t="s">
        <v>569</v>
      </c>
      <c r="D264" s="51">
        <f t="shared" ref="D264:E264" si="70">SUM(D265:D267)</f>
        <v>51741496.830000006</v>
      </c>
      <c r="E264" s="51">
        <f t="shared" si="70"/>
        <v>76198827.469999999</v>
      </c>
      <c r="F264" s="52">
        <f t="shared" si="69"/>
        <v>147.26830907183864</v>
      </c>
    </row>
    <row r="265" spans="1:6" ht="12.75" customHeight="1" x14ac:dyDescent="0.2">
      <c r="A265" s="53">
        <v>3811</v>
      </c>
      <c r="B265" s="85" t="s">
        <v>570</v>
      </c>
      <c r="C265" s="50" t="s">
        <v>571</v>
      </c>
      <c r="D265" s="242">
        <v>50869577.020000003</v>
      </c>
      <c r="E265" s="242">
        <v>74778250.090000004</v>
      </c>
      <c r="F265" s="52">
        <f t="shared" si="69"/>
        <v>146.99994470290173</v>
      </c>
    </row>
    <row r="266" spans="1:6" ht="12.75" customHeight="1" x14ac:dyDescent="0.2">
      <c r="A266" s="53">
        <v>3812</v>
      </c>
      <c r="B266" s="85" t="s">
        <v>572</v>
      </c>
      <c r="C266" s="50" t="s">
        <v>573</v>
      </c>
      <c r="D266" s="242">
        <v>223032.46</v>
      </c>
      <c r="E266" s="242">
        <v>260166.92</v>
      </c>
      <c r="F266" s="52">
        <f t="shared" si="69"/>
        <v>116.64980066130286</v>
      </c>
    </row>
    <row r="267" spans="1:6" ht="12.75" customHeight="1" x14ac:dyDescent="0.2">
      <c r="A267" s="53" t="s">
        <v>574</v>
      </c>
      <c r="B267" s="85" t="s">
        <v>575</v>
      </c>
      <c r="C267" s="50" t="s">
        <v>574</v>
      </c>
      <c r="D267" s="242">
        <v>648887.35</v>
      </c>
      <c r="E267" s="242">
        <v>1160410.46</v>
      </c>
      <c r="F267" s="52">
        <f t="shared" si="69"/>
        <v>178.83080322031245</v>
      </c>
    </row>
    <row r="268" spans="1:6" ht="12.75" customHeight="1" x14ac:dyDescent="0.2">
      <c r="A268" s="53">
        <v>382</v>
      </c>
      <c r="B268" s="86" t="s">
        <v>576</v>
      </c>
      <c r="C268" s="50" t="s">
        <v>577</v>
      </c>
      <c r="D268" s="51">
        <f t="shared" ref="D268:E268" si="71">SUM(D269:D272)</f>
        <v>692915.05999999994</v>
      </c>
      <c r="E268" s="51">
        <f t="shared" si="71"/>
        <v>786138.76</v>
      </c>
      <c r="F268" s="52">
        <f t="shared" ref="F268:F272" si="72">IF(D268&lt;&gt;0,IF(E268/D268&gt;=100,"&gt;&gt;100",E268/D268*100),"-")</f>
        <v>113.45384238004583</v>
      </c>
    </row>
    <row r="269" spans="1:6" ht="12.75" customHeight="1" x14ac:dyDescent="0.2">
      <c r="A269" s="53">
        <v>3821</v>
      </c>
      <c r="B269" s="85" t="s">
        <v>578</v>
      </c>
      <c r="C269" s="50" t="s">
        <v>579</v>
      </c>
      <c r="D269" s="242">
        <v>77716.87</v>
      </c>
      <c r="E269" s="242">
        <v>0</v>
      </c>
      <c r="F269" s="52">
        <f t="shared" si="72"/>
        <v>0</v>
      </c>
    </row>
    <row r="270" spans="1:6" ht="12.75" customHeight="1" x14ac:dyDescent="0.2">
      <c r="A270" s="53">
        <v>3822</v>
      </c>
      <c r="B270" s="85" t="s">
        <v>580</v>
      </c>
      <c r="C270" s="50" t="s">
        <v>581</v>
      </c>
      <c r="D270" s="242">
        <v>615198.18999999994</v>
      </c>
      <c r="E270" s="242">
        <v>786138.76</v>
      </c>
      <c r="F270" s="52">
        <f t="shared" si="72"/>
        <v>127.78626022940674</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13127485.9</v>
      </c>
      <c r="E273" s="51">
        <f t="shared" si="73"/>
        <v>8824274.5499999989</v>
      </c>
      <c r="F273" s="52">
        <f t="shared" ref="F273:F284" si="74">IF(D273&lt;&gt;0,IF(E273/D273&gt;=100,"&gt;&gt;100",E273/D273*100),"-")</f>
        <v>67.219836434941428</v>
      </c>
    </row>
    <row r="274" spans="1:6" ht="12.75" customHeight="1" x14ac:dyDescent="0.2">
      <c r="A274" s="53">
        <v>3831</v>
      </c>
      <c r="B274" s="85" t="s">
        <v>588</v>
      </c>
      <c r="C274" s="50" t="s">
        <v>589</v>
      </c>
      <c r="D274" s="242">
        <v>10808643.07</v>
      </c>
      <c r="E274" s="242">
        <v>7863546.6799999997</v>
      </c>
      <c r="F274" s="52">
        <f t="shared" si="74"/>
        <v>72.752394811016728</v>
      </c>
    </row>
    <row r="275" spans="1:6" ht="12.75" customHeight="1" x14ac:dyDescent="0.2">
      <c r="A275" s="53">
        <v>3832</v>
      </c>
      <c r="B275" s="85" t="s">
        <v>590</v>
      </c>
      <c r="C275" s="50" t="s">
        <v>591</v>
      </c>
      <c r="D275" s="242">
        <v>0</v>
      </c>
      <c r="E275" s="242">
        <v>30</v>
      </c>
      <c r="F275" s="52" t="str">
        <f t="shared" si="74"/>
        <v>-</v>
      </c>
    </row>
    <row r="276" spans="1:6" ht="12.75" customHeight="1" x14ac:dyDescent="0.2">
      <c r="A276" s="53">
        <v>3833</v>
      </c>
      <c r="B276" s="85" t="s">
        <v>592</v>
      </c>
      <c r="C276" s="50" t="s">
        <v>593</v>
      </c>
      <c r="D276" s="242">
        <v>741905.76</v>
      </c>
      <c r="E276" s="242">
        <v>298270.90999999997</v>
      </c>
      <c r="F276" s="52">
        <f t="shared" si="74"/>
        <v>40.203341998584833</v>
      </c>
    </row>
    <row r="277" spans="1:6" ht="12.75" customHeight="1" x14ac:dyDescent="0.2">
      <c r="A277" s="53">
        <v>3834</v>
      </c>
      <c r="B277" s="85" t="s">
        <v>594</v>
      </c>
      <c r="C277" s="50" t="s">
        <v>595</v>
      </c>
      <c r="D277" s="242">
        <v>130699.16</v>
      </c>
      <c r="E277" s="242">
        <v>116769.26</v>
      </c>
      <c r="F277" s="52">
        <f t="shared" si="74"/>
        <v>89.342012603600509</v>
      </c>
    </row>
    <row r="278" spans="1:6" ht="12.75" customHeight="1" x14ac:dyDescent="0.2">
      <c r="A278" s="53" t="s">
        <v>596</v>
      </c>
      <c r="B278" s="85" t="s">
        <v>344</v>
      </c>
      <c r="C278" s="50" t="s">
        <v>596</v>
      </c>
      <c r="D278" s="242">
        <v>1446237.91</v>
      </c>
      <c r="E278" s="242">
        <v>545657.69999999995</v>
      </c>
      <c r="F278" s="52">
        <f t="shared" si="74"/>
        <v>37.729456282887789</v>
      </c>
    </row>
    <row r="279" spans="1:6" ht="12.75" customHeight="1" x14ac:dyDescent="0.2">
      <c r="A279" s="53">
        <v>386</v>
      </c>
      <c r="B279" s="86" t="s">
        <v>597</v>
      </c>
      <c r="C279" s="50" t="s">
        <v>598</v>
      </c>
      <c r="D279" s="51">
        <f t="shared" ref="D279:E279" si="75">SUM(D280:D284)</f>
        <v>57705114.539999999</v>
      </c>
      <c r="E279" s="51">
        <f t="shared" si="75"/>
        <v>280905106.30000001</v>
      </c>
      <c r="F279" s="52">
        <f t="shared" si="74"/>
        <v>486.79412308467454</v>
      </c>
    </row>
    <row r="280" spans="1:6" ht="24" x14ac:dyDescent="0.2">
      <c r="A280" s="53">
        <v>3861</v>
      </c>
      <c r="B280" s="85" t="s">
        <v>599</v>
      </c>
      <c r="C280" s="50" t="s">
        <v>600</v>
      </c>
      <c r="D280" s="242">
        <v>49916128.990000002</v>
      </c>
      <c r="E280" s="242">
        <v>280905106.30000001</v>
      </c>
      <c r="F280" s="52">
        <f t="shared" si="74"/>
        <v>562.75418784232136</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7788985.5499999998</v>
      </c>
      <c r="E283" s="242">
        <v>0</v>
      </c>
      <c r="F283" s="52">
        <f t="shared" si="74"/>
        <v>0</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1773372056.6200001</v>
      </c>
      <c r="E289" s="51">
        <f t="shared" si="79"/>
        <v>2199051762.8000002</v>
      </c>
      <c r="F289" s="52">
        <f t="shared" si="76"/>
        <v>124.00397054813948</v>
      </c>
    </row>
    <row r="290" spans="1:6" ht="12.75" customHeight="1" x14ac:dyDescent="0.2">
      <c r="A290" s="53" t="s">
        <v>609</v>
      </c>
      <c r="B290" s="85" t="s">
        <v>620</v>
      </c>
      <c r="C290" s="50" t="s">
        <v>621</v>
      </c>
      <c r="D290" s="51">
        <f>IF(D6&gt;=D289,D6-D289,0)</f>
        <v>384494588.99000001</v>
      </c>
      <c r="E290" s="51">
        <f>IF(E6&gt;=E289,E6-E289,0)</f>
        <v>118079877.62999964</v>
      </c>
      <c r="F290" s="52">
        <f t="shared" si="76"/>
        <v>30.710413361128126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793839139.51999998</v>
      </c>
      <c r="E292" s="242">
        <v>1123246656.48</v>
      </c>
      <c r="F292" s="52">
        <f t="shared" si="76"/>
        <v>141.49549959947535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92474002.810000002</v>
      </c>
      <c r="E294" s="242">
        <v>84205825.099999994</v>
      </c>
      <c r="F294" s="52">
        <f t="shared" si="76"/>
        <v>91.058916604931582</v>
      </c>
    </row>
    <row r="295" spans="1:6" ht="24" x14ac:dyDescent="0.2">
      <c r="A295" s="53">
        <v>9661</v>
      </c>
      <c r="B295" s="85" t="s">
        <v>630</v>
      </c>
      <c r="C295" s="50" t="s">
        <v>631</v>
      </c>
      <c r="D295" s="242">
        <v>5556041.8200000003</v>
      </c>
      <c r="E295" s="242">
        <v>5927623.3200000003</v>
      </c>
      <c r="F295" s="52">
        <f t="shared" si="76"/>
        <v>106.68788162577221</v>
      </c>
    </row>
    <row r="296" spans="1:6" ht="12.75" customHeight="1" x14ac:dyDescent="0.2">
      <c r="A296" s="55" t="s">
        <v>632</v>
      </c>
      <c r="B296" s="233" t="s">
        <v>633</v>
      </c>
      <c r="C296" s="56" t="s">
        <v>632</v>
      </c>
      <c r="D296" s="243">
        <v>18478269.309999999</v>
      </c>
      <c r="E296" s="243">
        <v>17206980.120000001</v>
      </c>
      <c r="F296" s="57">
        <f t="shared" si="76"/>
        <v>93.120085173171461</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7942076.2699999996</v>
      </c>
      <c r="E298" s="51">
        <f t="shared" si="80"/>
        <v>248180165.18000001</v>
      </c>
      <c r="F298" s="52">
        <f t="shared" ref="F298:F418" si="81">IF(D298&lt;&gt;0,IF(E298/D298&gt;=100,"&gt;&gt;100",E298/D298*100),"-")</f>
        <v>3124.8776358074438</v>
      </c>
    </row>
    <row r="299" spans="1:6" ht="12.75" customHeight="1" x14ac:dyDescent="0.2">
      <c r="A299" s="53">
        <v>71</v>
      </c>
      <c r="B299" s="85" t="s">
        <v>637</v>
      </c>
      <c r="C299" s="50" t="s">
        <v>638</v>
      </c>
      <c r="D299" s="51">
        <f t="shared" ref="D299:E299" si="82">D300+D304</f>
        <v>3353444.52</v>
      </c>
      <c r="E299" s="51">
        <f t="shared" si="82"/>
        <v>37298774.339999996</v>
      </c>
      <c r="F299" s="52">
        <f t="shared" si="81"/>
        <v>1112.2526142165011</v>
      </c>
    </row>
    <row r="300" spans="1:6" ht="24" x14ac:dyDescent="0.2">
      <c r="A300" s="53">
        <v>711</v>
      </c>
      <c r="B300" s="85" t="s">
        <v>639</v>
      </c>
      <c r="C300" s="50" t="s">
        <v>640</v>
      </c>
      <c r="D300" s="51">
        <f t="shared" ref="D300:E300" si="83">SUM(D301:D303)</f>
        <v>3215473.17</v>
      </c>
      <c r="E300" s="51">
        <f t="shared" si="83"/>
        <v>37166703.079999998</v>
      </c>
      <c r="F300" s="52">
        <f t="shared" si="81"/>
        <v>1155.8704151774964</v>
      </c>
    </row>
    <row r="301" spans="1:6" ht="12.75" customHeight="1" x14ac:dyDescent="0.2">
      <c r="A301" s="53">
        <v>7111</v>
      </c>
      <c r="B301" s="85" t="s">
        <v>641</v>
      </c>
      <c r="C301" s="50" t="s">
        <v>642</v>
      </c>
      <c r="D301" s="242">
        <v>3167434.01</v>
      </c>
      <c r="E301" s="242">
        <v>37166703.079999998</v>
      </c>
      <c r="F301" s="52">
        <f t="shared" si="81"/>
        <v>1173.4010231202892</v>
      </c>
    </row>
    <row r="302" spans="1:6" ht="12.75" customHeight="1" x14ac:dyDescent="0.2">
      <c r="A302" s="53">
        <v>7112</v>
      </c>
      <c r="B302" s="85" t="s">
        <v>643</v>
      </c>
      <c r="C302" s="50" t="s">
        <v>644</v>
      </c>
      <c r="D302" s="242">
        <v>48039.16</v>
      </c>
      <c r="E302" s="242">
        <v>0</v>
      </c>
      <c r="F302" s="52">
        <f t="shared" si="81"/>
        <v>0</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137971.35</v>
      </c>
      <c r="E304" s="51">
        <f t="shared" si="84"/>
        <v>132071.26</v>
      </c>
      <c r="F304" s="52">
        <f t="shared" si="81"/>
        <v>95.72368466351891</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51125.85</v>
      </c>
      <c r="E308" s="242">
        <v>52163.62</v>
      </c>
      <c r="F308" s="52">
        <f t="shared" si="81"/>
        <v>102.02983422280512</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86845.5</v>
      </c>
      <c r="E310" s="242">
        <v>79907.64</v>
      </c>
      <c r="F310" s="52">
        <f t="shared" si="81"/>
        <v>92.011261377964317</v>
      </c>
    </row>
    <row r="311" spans="1:6" ht="24" x14ac:dyDescent="0.2">
      <c r="A311" s="53">
        <v>72</v>
      </c>
      <c r="B311" s="232" t="s">
        <v>661</v>
      </c>
      <c r="C311" s="50" t="s">
        <v>662</v>
      </c>
      <c r="D311" s="51">
        <f t="shared" ref="D311:E311" si="85">D312+D317+D326+D331+D336+D339</f>
        <v>4588631.75</v>
      </c>
      <c r="E311" s="51">
        <f t="shared" si="85"/>
        <v>210881390.84</v>
      </c>
      <c r="F311" s="52">
        <f t="shared" si="81"/>
        <v>4595.7357733054087</v>
      </c>
    </row>
    <row r="312" spans="1:6" ht="12.75" customHeight="1" x14ac:dyDescent="0.2">
      <c r="A312" s="53">
        <v>721</v>
      </c>
      <c r="B312" s="85" t="s">
        <v>663</v>
      </c>
      <c r="C312" s="50" t="s">
        <v>664</v>
      </c>
      <c r="D312" s="51">
        <f t="shared" ref="D312:E312" si="86">SUM(D313:D316)</f>
        <v>4512733.33</v>
      </c>
      <c r="E312" s="51">
        <f t="shared" si="86"/>
        <v>199348145.69</v>
      </c>
      <c r="F312" s="52">
        <f t="shared" si="81"/>
        <v>4417.4590234428942</v>
      </c>
    </row>
    <row r="313" spans="1:6" ht="12.75" customHeight="1" x14ac:dyDescent="0.2">
      <c r="A313" s="53">
        <v>7211</v>
      </c>
      <c r="B313" s="85" t="s">
        <v>665</v>
      </c>
      <c r="C313" s="50" t="s">
        <v>666</v>
      </c>
      <c r="D313" s="242">
        <v>4397709.82</v>
      </c>
      <c r="E313" s="242">
        <v>3502436.36</v>
      </c>
      <c r="F313" s="52">
        <f t="shared" si="81"/>
        <v>79.642279808266196</v>
      </c>
    </row>
    <row r="314" spans="1:6" ht="12.75" customHeight="1" x14ac:dyDescent="0.2">
      <c r="A314" s="53">
        <v>7212</v>
      </c>
      <c r="B314" s="85" t="s">
        <v>667</v>
      </c>
      <c r="C314" s="50" t="s">
        <v>668</v>
      </c>
      <c r="D314" s="242">
        <v>114881.09</v>
      </c>
      <c r="E314" s="242">
        <v>195845638.19</v>
      </c>
      <c r="F314" s="52" t="str">
        <f t="shared" si="81"/>
        <v>&gt;&gt;100</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142.41999999999999</v>
      </c>
      <c r="E316" s="242">
        <v>71.14</v>
      </c>
      <c r="F316" s="52">
        <f t="shared" si="81"/>
        <v>49.950849599775317</v>
      </c>
    </row>
    <row r="317" spans="1:6" ht="12.75" customHeight="1" x14ac:dyDescent="0.2">
      <c r="A317" s="53">
        <v>722</v>
      </c>
      <c r="B317" s="85" t="s">
        <v>673</v>
      </c>
      <c r="C317" s="50" t="s">
        <v>674</v>
      </c>
      <c r="D317" s="51">
        <f t="shared" ref="D317:E317" si="87">SUM(D318:D325)</f>
        <v>23231.29</v>
      </c>
      <c r="E317" s="51">
        <f t="shared" si="87"/>
        <v>11479349.75</v>
      </c>
      <c r="F317" s="52" t="str">
        <f t="shared" si="81"/>
        <v>&gt;&gt;100</v>
      </c>
    </row>
    <row r="318" spans="1:6" ht="12.75" customHeight="1" x14ac:dyDescent="0.2">
      <c r="A318" s="53">
        <v>7221</v>
      </c>
      <c r="B318" s="85" t="s">
        <v>675</v>
      </c>
      <c r="C318" s="50" t="s">
        <v>676</v>
      </c>
      <c r="D318" s="242">
        <v>11459.98</v>
      </c>
      <c r="E318" s="242">
        <v>2085.8000000000002</v>
      </c>
      <c r="F318" s="52">
        <f t="shared" si="81"/>
        <v>18.200729844205664</v>
      </c>
    </row>
    <row r="319" spans="1:6" ht="12.75" customHeight="1" x14ac:dyDescent="0.2">
      <c r="A319" s="53">
        <v>7222</v>
      </c>
      <c r="B319" s="85" t="s">
        <v>677</v>
      </c>
      <c r="C319" s="50" t="s">
        <v>678</v>
      </c>
      <c r="D319" s="242">
        <v>142.83000000000001</v>
      </c>
      <c r="E319" s="242">
        <v>887</v>
      </c>
      <c r="F319" s="52">
        <f t="shared" si="81"/>
        <v>621.0179934187496</v>
      </c>
    </row>
    <row r="320" spans="1:6" ht="12.75" customHeight="1" x14ac:dyDescent="0.2">
      <c r="A320" s="53">
        <v>7223</v>
      </c>
      <c r="B320" s="85" t="s">
        <v>679</v>
      </c>
      <c r="C320" s="50" t="s">
        <v>680</v>
      </c>
      <c r="D320" s="242">
        <v>0</v>
      </c>
      <c r="E320" s="242">
        <v>1204</v>
      </c>
      <c r="F320" s="52" t="str">
        <f t="shared" si="81"/>
        <v>-</v>
      </c>
    </row>
    <row r="321" spans="1:6" ht="12.75" customHeight="1" x14ac:dyDescent="0.2">
      <c r="A321" s="53">
        <v>7224</v>
      </c>
      <c r="B321" s="85" t="s">
        <v>681</v>
      </c>
      <c r="C321" s="50" t="s">
        <v>682</v>
      </c>
      <c r="D321" s="242">
        <v>200</v>
      </c>
      <c r="E321" s="242">
        <v>0</v>
      </c>
      <c r="F321" s="52">
        <f t="shared" si="81"/>
        <v>0</v>
      </c>
    </row>
    <row r="322" spans="1:6" ht="12.75" customHeight="1" x14ac:dyDescent="0.2">
      <c r="A322" s="53">
        <v>7225</v>
      </c>
      <c r="B322" s="85" t="s">
        <v>683</v>
      </c>
      <c r="C322" s="50" t="s">
        <v>684</v>
      </c>
      <c r="D322" s="242">
        <v>305.45</v>
      </c>
      <c r="E322" s="242">
        <v>4612.95</v>
      </c>
      <c r="F322" s="52">
        <f t="shared" si="81"/>
        <v>1510.214437714847</v>
      </c>
    </row>
    <row r="323" spans="1:6" ht="12.75" customHeight="1" x14ac:dyDescent="0.2">
      <c r="A323" s="53">
        <v>7226</v>
      </c>
      <c r="B323" s="85" t="s">
        <v>685</v>
      </c>
      <c r="C323" s="50" t="s">
        <v>686</v>
      </c>
      <c r="D323" s="242">
        <v>340</v>
      </c>
      <c r="E323" s="242">
        <v>0</v>
      </c>
      <c r="F323" s="52">
        <f t="shared" si="81"/>
        <v>0</v>
      </c>
    </row>
    <row r="324" spans="1:6" ht="12.75" customHeight="1" x14ac:dyDescent="0.2">
      <c r="A324" s="53">
        <v>7227</v>
      </c>
      <c r="B324" s="85" t="s">
        <v>687</v>
      </c>
      <c r="C324" s="50" t="s">
        <v>688</v>
      </c>
      <c r="D324" s="242">
        <v>10783.03</v>
      </c>
      <c r="E324" s="242">
        <v>11470560</v>
      </c>
      <c r="F324" s="52" t="str">
        <f t="shared" si="81"/>
        <v>&gt;&gt;100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52667.130000000005</v>
      </c>
      <c r="E326" s="51">
        <f t="shared" si="88"/>
        <v>53895.4</v>
      </c>
      <c r="F326" s="52">
        <f t="shared" si="81"/>
        <v>102.33213771094039</v>
      </c>
    </row>
    <row r="327" spans="1:6" ht="12.75" customHeight="1" x14ac:dyDescent="0.2">
      <c r="A327" s="53">
        <v>7231</v>
      </c>
      <c r="B327" s="85" t="s">
        <v>693</v>
      </c>
      <c r="C327" s="50" t="s">
        <v>694</v>
      </c>
      <c r="D327" s="242">
        <v>29071.86</v>
      </c>
      <c r="E327" s="242">
        <v>53895.4</v>
      </c>
      <c r="F327" s="52">
        <f t="shared" si="81"/>
        <v>185.38683111434906</v>
      </c>
    </row>
    <row r="328" spans="1:6" ht="12.75" customHeight="1" x14ac:dyDescent="0.2">
      <c r="A328" s="53">
        <v>7232</v>
      </c>
      <c r="B328" s="85" t="s">
        <v>695</v>
      </c>
      <c r="C328" s="50" t="s">
        <v>696</v>
      </c>
      <c r="D328" s="242">
        <v>6795.27</v>
      </c>
      <c r="E328" s="242">
        <v>0</v>
      </c>
      <c r="F328" s="52">
        <f t="shared" si="81"/>
        <v>0</v>
      </c>
    </row>
    <row r="329" spans="1:6" ht="12.75" customHeight="1" x14ac:dyDescent="0.2">
      <c r="A329" s="53">
        <v>7233</v>
      </c>
      <c r="B329" s="85" t="s">
        <v>697</v>
      </c>
      <c r="C329" s="50" t="s">
        <v>698</v>
      </c>
      <c r="D329" s="242">
        <v>16800</v>
      </c>
      <c r="E329" s="242">
        <v>0</v>
      </c>
      <c r="F329" s="52">
        <f t="shared" si="81"/>
        <v>0</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193110053.16</v>
      </c>
      <c r="E350" s="51">
        <f t="shared" si="95"/>
        <v>248087043.19</v>
      </c>
      <c r="F350" s="52">
        <f t="shared" si="81"/>
        <v>128.46925322134791</v>
      </c>
    </row>
    <row r="351" spans="1:6" ht="12.75" customHeight="1" x14ac:dyDescent="0.2">
      <c r="A351" s="53">
        <v>41</v>
      </c>
      <c r="B351" s="85" t="s">
        <v>741</v>
      </c>
      <c r="C351" s="50" t="s">
        <v>742</v>
      </c>
      <c r="D351" s="51">
        <f t="shared" ref="D351:E351" si="96">D352+D356</f>
        <v>8154802.5099999998</v>
      </c>
      <c r="E351" s="51">
        <f t="shared" si="96"/>
        <v>11149296.120000001</v>
      </c>
      <c r="F351" s="52">
        <f t="shared" si="81"/>
        <v>136.72061470928253</v>
      </c>
    </row>
    <row r="352" spans="1:6" ht="12.75" customHeight="1" x14ac:dyDescent="0.2">
      <c r="A352" s="53">
        <v>411</v>
      </c>
      <c r="B352" s="85" t="s">
        <v>743</v>
      </c>
      <c r="C352" s="50" t="s">
        <v>744</v>
      </c>
      <c r="D352" s="51">
        <f t="shared" ref="D352:E352" si="97">SUM(D353:D355)</f>
        <v>6795686.7000000002</v>
      </c>
      <c r="E352" s="51">
        <f t="shared" si="97"/>
        <v>6720544.3200000003</v>
      </c>
      <c r="F352" s="52">
        <f t="shared" si="81"/>
        <v>98.894263621658723</v>
      </c>
    </row>
    <row r="353" spans="1:6" ht="12.75" customHeight="1" x14ac:dyDescent="0.2">
      <c r="A353" s="53">
        <v>4111</v>
      </c>
      <c r="B353" s="85" t="s">
        <v>641</v>
      </c>
      <c r="C353" s="50" t="s">
        <v>745</v>
      </c>
      <c r="D353" s="242">
        <v>6795686.7000000002</v>
      </c>
      <c r="E353" s="242">
        <v>6720544.3200000003</v>
      </c>
      <c r="F353" s="52">
        <f t="shared" si="81"/>
        <v>98.894263621658723</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1359115.81</v>
      </c>
      <c r="E356" s="51">
        <f t="shared" si="98"/>
        <v>4428751.8</v>
      </c>
      <c r="F356" s="52">
        <f t="shared" si="81"/>
        <v>325.85536621783541</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1058419.43</v>
      </c>
      <c r="E359" s="242">
        <v>1492513.51</v>
      </c>
      <c r="F359" s="52">
        <f t="shared" si="81"/>
        <v>141.01342697384155</v>
      </c>
    </row>
    <row r="360" spans="1:6" ht="12.75" customHeight="1" x14ac:dyDescent="0.2">
      <c r="A360" s="53">
        <v>4124</v>
      </c>
      <c r="B360" s="85" t="s">
        <v>655</v>
      </c>
      <c r="C360" s="50" t="s">
        <v>754</v>
      </c>
      <c r="D360" s="242">
        <v>300696.38</v>
      </c>
      <c r="E360" s="242">
        <v>2936238.29</v>
      </c>
      <c r="F360" s="52">
        <f t="shared" si="81"/>
        <v>976.47942752087658</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114471290.36999999</v>
      </c>
      <c r="E363" s="51">
        <f t="shared" si="99"/>
        <v>169121785.08999997</v>
      </c>
      <c r="F363" s="52">
        <f t="shared" si="81"/>
        <v>147.74166041402682</v>
      </c>
    </row>
    <row r="364" spans="1:6" ht="12.75" customHeight="1" x14ac:dyDescent="0.2">
      <c r="A364" s="53">
        <v>421</v>
      </c>
      <c r="B364" s="85" t="s">
        <v>759</v>
      </c>
      <c r="C364" s="50" t="s">
        <v>760</v>
      </c>
      <c r="D364" s="51">
        <f t="shared" ref="D364:E364" si="100">SUM(D365:D368)</f>
        <v>77401221.640000001</v>
      </c>
      <c r="E364" s="51">
        <f t="shared" si="100"/>
        <v>115049047.08000001</v>
      </c>
      <c r="F364" s="52">
        <f t="shared" si="81"/>
        <v>148.63983363867746</v>
      </c>
    </row>
    <row r="365" spans="1:6" ht="12.75" customHeight="1" x14ac:dyDescent="0.2">
      <c r="A365" s="53">
        <v>4211</v>
      </c>
      <c r="B365" s="85" t="s">
        <v>665</v>
      </c>
      <c r="C365" s="50" t="s">
        <v>761</v>
      </c>
      <c r="D365" s="242">
        <v>27190.78</v>
      </c>
      <c r="E365" s="242">
        <v>517385.25</v>
      </c>
      <c r="F365" s="52">
        <f t="shared" si="81"/>
        <v>1902.7966465103243</v>
      </c>
    </row>
    <row r="366" spans="1:6" ht="12.75" customHeight="1" x14ac:dyDescent="0.2">
      <c r="A366" s="53">
        <v>4212</v>
      </c>
      <c r="B366" s="85" t="s">
        <v>667</v>
      </c>
      <c r="C366" s="50" t="s">
        <v>762</v>
      </c>
      <c r="D366" s="242">
        <v>55674014.329999998</v>
      </c>
      <c r="E366" s="242">
        <v>67740807.269999996</v>
      </c>
      <c r="F366" s="52">
        <f t="shared" si="81"/>
        <v>121.67401270631531</v>
      </c>
    </row>
    <row r="367" spans="1:6" ht="12.75" customHeight="1" x14ac:dyDescent="0.2">
      <c r="A367" s="53">
        <v>4213</v>
      </c>
      <c r="B367" s="85" t="s">
        <v>669</v>
      </c>
      <c r="C367" s="50" t="s">
        <v>763</v>
      </c>
      <c r="D367" s="242">
        <v>9201163.8300000001</v>
      </c>
      <c r="E367" s="242">
        <v>9456356.2899999991</v>
      </c>
      <c r="F367" s="52">
        <f t="shared" si="81"/>
        <v>102.77348023266313</v>
      </c>
    </row>
    <row r="368" spans="1:6" ht="12.75" customHeight="1" x14ac:dyDescent="0.2">
      <c r="A368" s="53">
        <v>4214</v>
      </c>
      <c r="B368" s="85" t="s">
        <v>671</v>
      </c>
      <c r="C368" s="50" t="s">
        <v>764</v>
      </c>
      <c r="D368" s="242">
        <v>12498852.699999999</v>
      </c>
      <c r="E368" s="242">
        <v>37334498.270000003</v>
      </c>
      <c r="F368" s="52">
        <f t="shared" si="81"/>
        <v>298.70340235308163</v>
      </c>
    </row>
    <row r="369" spans="1:6" ht="12.75" customHeight="1" x14ac:dyDescent="0.2">
      <c r="A369" s="53">
        <v>422</v>
      </c>
      <c r="B369" s="85" t="s">
        <v>765</v>
      </c>
      <c r="C369" s="50" t="s">
        <v>766</v>
      </c>
      <c r="D369" s="51">
        <f t="shared" ref="D369:E369" si="101">SUM(D370:D377)</f>
        <v>27111909.619999997</v>
      </c>
      <c r="E369" s="51">
        <f t="shared" si="101"/>
        <v>35167525.920000002</v>
      </c>
      <c r="F369" s="52">
        <f t="shared" si="81"/>
        <v>129.71246368443744</v>
      </c>
    </row>
    <row r="370" spans="1:6" ht="12.75" customHeight="1" x14ac:dyDescent="0.2">
      <c r="A370" s="53">
        <v>4221</v>
      </c>
      <c r="B370" s="85" t="s">
        <v>675</v>
      </c>
      <c r="C370" s="50" t="s">
        <v>767</v>
      </c>
      <c r="D370" s="242">
        <v>10517147.289999999</v>
      </c>
      <c r="E370" s="242">
        <v>20486329.649999999</v>
      </c>
      <c r="F370" s="52">
        <f t="shared" si="81"/>
        <v>194.78979503766178</v>
      </c>
    </row>
    <row r="371" spans="1:6" ht="12.75" customHeight="1" x14ac:dyDescent="0.2">
      <c r="A371" s="53">
        <v>4222</v>
      </c>
      <c r="B371" s="85" t="s">
        <v>768</v>
      </c>
      <c r="C371" s="50" t="s">
        <v>769</v>
      </c>
      <c r="D371" s="242">
        <v>719806.43</v>
      </c>
      <c r="E371" s="242">
        <v>638472.62</v>
      </c>
      <c r="F371" s="52">
        <f t="shared" si="81"/>
        <v>88.700599687613234</v>
      </c>
    </row>
    <row r="372" spans="1:6" ht="12.75" customHeight="1" x14ac:dyDescent="0.2">
      <c r="A372" s="53">
        <v>4223</v>
      </c>
      <c r="B372" s="85" t="s">
        <v>679</v>
      </c>
      <c r="C372" s="50" t="s">
        <v>770</v>
      </c>
      <c r="D372" s="242">
        <v>2020656.42</v>
      </c>
      <c r="E372" s="242">
        <v>1936677</v>
      </c>
      <c r="F372" s="52">
        <f t="shared" si="81"/>
        <v>95.843953520806863</v>
      </c>
    </row>
    <row r="373" spans="1:6" ht="12.75" customHeight="1" x14ac:dyDescent="0.2">
      <c r="A373" s="53">
        <v>4224</v>
      </c>
      <c r="B373" s="85" t="s">
        <v>681</v>
      </c>
      <c r="C373" s="50" t="s">
        <v>771</v>
      </c>
      <c r="D373" s="242">
        <v>3755718.75</v>
      </c>
      <c r="E373" s="242">
        <v>3858493.18</v>
      </c>
      <c r="F373" s="52">
        <f t="shared" si="81"/>
        <v>102.73647833720243</v>
      </c>
    </row>
    <row r="374" spans="1:6" ht="12.75" customHeight="1" x14ac:dyDescent="0.2">
      <c r="A374" s="53">
        <v>4225</v>
      </c>
      <c r="B374" s="85" t="s">
        <v>683</v>
      </c>
      <c r="C374" s="50" t="s">
        <v>772</v>
      </c>
      <c r="D374" s="242">
        <v>720749.4</v>
      </c>
      <c r="E374" s="242">
        <v>492630.49</v>
      </c>
      <c r="F374" s="52">
        <f t="shared" si="81"/>
        <v>68.349760679648156</v>
      </c>
    </row>
    <row r="375" spans="1:6" ht="12.75" customHeight="1" x14ac:dyDescent="0.2">
      <c r="A375" s="53">
        <v>4226</v>
      </c>
      <c r="B375" s="85" t="s">
        <v>685</v>
      </c>
      <c r="C375" s="50" t="s">
        <v>773</v>
      </c>
      <c r="D375" s="242">
        <v>651450.22</v>
      </c>
      <c r="E375" s="242">
        <v>862961.78</v>
      </c>
      <c r="F375" s="52">
        <f t="shared" si="81"/>
        <v>132.46780083979402</v>
      </c>
    </row>
    <row r="376" spans="1:6" ht="12.75" customHeight="1" x14ac:dyDescent="0.2">
      <c r="A376" s="53">
        <v>4227</v>
      </c>
      <c r="B376" s="232" t="s">
        <v>687</v>
      </c>
      <c r="C376" s="50" t="s">
        <v>774</v>
      </c>
      <c r="D376" s="242">
        <v>8726381.1099999994</v>
      </c>
      <c r="E376" s="242">
        <v>6891961.2000000002</v>
      </c>
      <c r="F376" s="52">
        <f t="shared" si="81"/>
        <v>78.97845754298028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662894.26</v>
      </c>
      <c r="E378" s="51">
        <f t="shared" si="102"/>
        <v>5669130.0899999999</v>
      </c>
      <c r="F378" s="52">
        <f t="shared" si="81"/>
        <v>855.20880660514399</v>
      </c>
    </row>
    <row r="379" spans="1:6" ht="12.75" customHeight="1" x14ac:dyDescent="0.2">
      <c r="A379" s="53">
        <v>4231</v>
      </c>
      <c r="B379" s="85" t="s">
        <v>693</v>
      </c>
      <c r="C379" s="50" t="s">
        <v>778</v>
      </c>
      <c r="D379" s="242">
        <v>630291.93999999994</v>
      </c>
      <c r="E379" s="242">
        <v>5667750.0899999999</v>
      </c>
      <c r="F379" s="52">
        <f t="shared" si="81"/>
        <v>899.22617287474759</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31329.39</v>
      </c>
      <c r="E381" s="242">
        <v>1380</v>
      </c>
      <c r="F381" s="52">
        <f t="shared" si="81"/>
        <v>4.4048096691317644</v>
      </c>
    </row>
    <row r="382" spans="1:6" ht="12.75" customHeight="1" x14ac:dyDescent="0.2">
      <c r="A382" s="53">
        <v>4234</v>
      </c>
      <c r="B382" s="232" t="s">
        <v>699</v>
      </c>
      <c r="C382" s="50" t="s">
        <v>781</v>
      </c>
      <c r="D382" s="242">
        <v>1272.93</v>
      </c>
      <c r="E382" s="242">
        <v>0</v>
      </c>
      <c r="F382" s="52">
        <f t="shared" si="81"/>
        <v>0</v>
      </c>
    </row>
    <row r="383" spans="1:6" ht="12.75" customHeight="1" x14ac:dyDescent="0.2">
      <c r="A383" s="53">
        <v>424</v>
      </c>
      <c r="B383" s="85" t="s">
        <v>782</v>
      </c>
      <c r="C383" s="50" t="s">
        <v>783</v>
      </c>
      <c r="D383" s="51">
        <f t="shared" ref="D383:E383" si="103">SUM(D384:D387)</f>
        <v>8985144.1899999995</v>
      </c>
      <c r="E383" s="51">
        <f t="shared" si="103"/>
        <v>9239640.0700000003</v>
      </c>
      <c r="F383" s="52">
        <f t="shared" si="81"/>
        <v>102.83240730052215</v>
      </c>
    </row>
    <row r="384" spans="1:6" ht="12.75" customHeight="1" x14ac:dyDescent="0.2">
      <c r="A384" s="53">
        <v>4241</v>
      </c>
      <c r="B384" s="85" t="s">
        <v>784</v>
      </c>
      <c r="C384" s="50" t="s">
        <v>785</v>
      </c>
      <c r="D384" s="242">
        <v>7477740.8399999999</v>
      </c>
      <c r="E384" s="242">
        <v>8994761.6400000006</v>
      </c>
      <c r="F384" s="52">
        <f t="shared" si="81"/>
        <v>120.28715400091347</v>
      </c>
    </row>
    <row r="385" spans="1:6" ht="12.75" customHeight="1" x14ac:dyDescent="0.2">
      <c r="A385" s="53">
        <v>4242</v>
      </c>
      <c r="B385" s="85" t="s">
        <v>705</v>
      </c>
      <c r="C385" s="50" t="s">
        <v>786</v>
      </c>
      <c r="D385" s="242">
        <v>164958.39000000001</v>
      </c>
      <c r="E385" s="242">
        <v>173863.17</v>
      </c>
      <c r="F385" s="52">
        <f t="shared" si="81"/>
        <v>105.39819769094495</v>
      </c>
    </row>
    <row r="386" spans="1:6" ht="12.75" customHeight="1" x14ac:dyDescent="0.2">
      <c r="A386" s="53">
        <v>4243</v>
      </c>
      <c r="B386" s="85" t="s">
        <v>707</v>
      </c>
      <c r="C386" s="50" t="s">
        <v>787</v>
      </c>
      <c r="D386" s="242">
        <v>1334104.04</v>
      </c>
      <c r="E386" s="242">
        <v>48930.400000000001</v>
      </c>
      <c r="F386" s="52">
        <f t="shared" si="81"/>
        <v>3.6676599825003153</v>
      </c>
    </row>
    <row r="387" spans="1:6" ht="12.75" customHeight="1" x14ac:dyDescent="0.2">
      <c r="A387" s="53">
        <v>4244</v>
      </c>
      <c r="B387" s="85" t="s">
        <v>709</v>
      </c>
      <c r="C387" s="50" t="s">
        <v>788</v>
      </c>
      <c r="D387" s="242">
        <v>8340.92</v>
      </c>
      <c r="E387" s="242">
        <v>22084.86</v>
      </c>
      <c r="F387" s="52">
        <f t="shared" si="81"/>
        <v>264.77726677632683</v>
      </c>
    </row>
    <row r="388" spans="1:6" ht="12.75" customHeight="1" x14ac:dyDescent="0.2">
      <c r="A388" s="53">
        <v>425</v>
      </c>
      <c r="B388" s="85" t="s">
        <v>789</v>
      </c>
      <c r="C388" s="50" t="s">
        <v>790</v>
      </c>
      <c r="D388" s="51">
        <f t="shared" ref="D388:E388" si="104">SUM(D389:D390)</f>
        <v>45979.74</v>
      </c>
      <c r="E388" s="51">
        <f t="shared" si="104"/>
        <v>2998593.54</v>
      </c>
      <c r="F388" s="52">
        <f t="shared" si="81"/>
        <v>6521.5539278821498</v>
      </c>
    </row>
    <row r="389" spans="1:6" ht="12.75" customHeight="1" x14ac:dyDescent="0.2">
      <c r="A389" s="53">
        <v>4251</v>
      </c>
      <c r="B389" s="85" t="s">
        <v>791</v>
      </c>
      <c r="C389" s="50" t="s">
        <v>792</v>
      </c>
      <c r="D389" s="242">
        <v>45979.74</v>
      </c>
      <c r="E389" s="242">
        <v>2994593.54</v>
      </c>
      <c r="F389" s="52">
        <f t="shared" si="81"/>
        <v>6512.8544441530121</v>
      </c>
    </row>
    <row r="390" spans="1:6" ht="12.75" customHeight="1" x14ac:dyDescent="0.2">
      <c r="A390" s="53">
        <v>4252</v>
      </c>
      <c r="B390" s="85" t="s">
        <v>715</v>
      </c>
      <c r="C390" s="50" t="s">
        <v>793</v>
      </c>
      <c r="D390" s="242">
        <v>0</v>
      </c>
      <c r="E390" s="242">
        <v>4000</v>
      </c>
      <c r="F390" s="52" t="str">
        <f t="shared" si="81"/>
        <v>-</v>
      </c>
    </row>
    <row r="391" spans="1:6" ht="12.75" customHeight="1" x14ac:dyDescent="0.2">
      <c r="A391" s="53">
        <v>426</v>
      </c>
      <c r="B391" s="85" t="s">
        <v>794</v>
      </c>
      <c r="C391" s="50" t="s">
        <v>795</v>
      </c>
      <c r="D391" s="51">
        <f t="shared" ref="D391:E391" si="105">SUM(D392:D395)</f>
        <v>264140.92</v>
      </c>
      <c r="E391" s="51">
        <f t="shared" si="105"/>
        <v>997848.39</v>
      </c>
      <c r="F391" s="52">
        <f t="shared" si="81"/>
        <v>377.7712252989806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219243.1</v>
      </c>
      <c r="E393" s="242">
        <v>954286.5</v>
      </c>
      <c r="F393" s="52">
        <f t="shared" si="81"/>
        <v>435.26409725095112</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44897.82</v>
      </c>
      <c r="E395" s="242">
        <v>43561.89</v>
      </c>
      <c r="F395" s="52">
        <f t="shared" si="81"/>
        <v>97.024510321436537</v>
      </c>
    </row>
    <row r="396" spans="1:6" ht="24" x14ac:dyDescent="0.2">
      <c r="A396" s="53">
        <v>43</v>
      </c>
      <c r="B396" s="85" t="s">
        <v>800</v>
      </c>
      <c r="C396" s="50" t="s">
        <v>801</v>
      </c>
      <c r="D396" s="51">
        <f t="shared" ref="D396:E396" si="106">D397</f>
        <v>309.43</v>
      </c>
      <c r="E396" s="51">
        <f t="shared" si="106"/>
        <v>11857.96</v>
      </c>
      <c r="F396" s="52">
        <f t="shared" si="81"/>
        <v>3832.194680541641</v>
      </c>
    </row>
    <row r="397" spans="1:6" ht="12.75" customHeight="1" x14ac:dyDescent="0.2">
      <c r="A397" s="53">
        <v>431</v>
      </c>
      <c r="B397" s="85" t="s">
        <v>802</v>
      </c>
      <c r="C397" s="50" t="s">
        <v>803</v>
      </c>
      <c r="D397" s="51">
        <f t="shared" ref="D397:E397" si="107">SUM(D398:D399)</f>
        <v>309.43</v>
      </c>
      <c r="E397" s="51">
        <f t="shared" si="107"/>
        <v>11857.96</v>
      </c>
      <c r="F397" s="52">
        <f t="shared" si="81"/>
        <v>3832.194680541641</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309.43</v>
      </c>
      <c r="E399" s="242">
        <v>11857.96</v>
      </c>
      <c r="F399" s="52">
        <f t="shared" si="81"/>
        <v>3832.194680541641</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70483650.849999994</v>
      </c>
      <c r="E402" s="51">
        <f t="shared" si="109"/>
        <v>67804104.019999996</v>
      </c>
      <c r="F402" s="52">
        <f t="shared" si="81"/>
        <v>96.198342739506387</v>
      </c>
    </row>
    <row r="403" spans="1:6" ht="12.75" customHeight="1" x14ac:dyDescent="0.2">
      <c r="A403" s="53">
        <v>451</v>
      </c>
      <c r="B403" s="85" t="s">
        <v>812</v>
      </c>
      <c r="C403" s="50" t="s">
        <v>813</v>
      </c>
      <c r="D403" s="242">
        <v>69858505.420000002</v>
      </c>
      <c r="E403" s="242">
        <v>67550647.409999996</v>
      </c>
      <c r="F403" s="52">
        <f t="shared" si="81"/>
        <v>96.69638221412724</v>
      </c>
    </row>
    <row r="404" spans="1:6" ht="12.75" customHeight="1" x14ac:dyDescent="0.2">
      <c r="A404" s="53">
        <v>452</v>
      </c>
      <c r="B404" s="85" t="s">
        <v>814</v>
      </c>
      <c r="C404" s="50" t="s">
        <v>815</v>
      </c>
      <c r="D404" s="242">
        <v>25026.85</v>
      </c>
      <c r="E404" s="242">
        <v>247506.61</v>
      </c>
      <c r="F404" s="52">
        <f t="shared" si="81"/>
        <v>988.96429235001597</v>
      </c>
    </row>
    <row r="405" spans="1:6" ht="12.75" customHeight="1" x14ac:dyDescent="0.2">
      <c r="A405" s="53">
        <v>453</v>
      </c>
      <c r="B405" s="85" t="s">
        <v>816</v>
      </c>
      <c r="C405" s="50" t="s">
        <v>817</v>
      </c>
      <c r="D405" s="242">
        <v>3138.56</v>
      </c>
      <c r="E405" s="242">
        <v>5950</v>
      </c>
      <c r="F405" s="52">
        <f t="shared" si="81"/>
        <v>189.57738580750407</v>
      </c>
    </row>
    <row r="406" spans="1:6" ht="12.75" customHeight="1" x14ac:dyDescent="0.2">
      <c r="A406" s="53">
        <v>454</v>
      </c>
      <c r="B406" s="85" t="s">
        <v>818</v>
      </c>
      <c r="C406" s="50" t="s">
        <v>819</v>
      </c>
      <c r="D406" s="242">
        <v>596980.02</v>
      </c>
      <c r="E406" s="242">
        <v>0</v>
      </c>
      <c r="F406" s="52">
        <f t="shared" si="81"/>
        <v>0</v>
      </c>
    </row>
    <row r="407" spans="1:6" ht="12.75" customHeight="1" x14ac:dyDescent="0.2">
      <c r="A407" s="53" t="s">
        <v>609</v>
      </c>
      <c r="B407" s="85" t="s">
        <v>820</v>
      </c>
      <c r="C407" s="50" t="s">
        <v>821</v>
      </c>
      <c r="D407" s="51">
        <f t="shared" ref="D407:E407" si="110">IF(D298&gt;=D350,D298-D350,0)</f>
        <v>0</v>
      </c>
      <c r="E407" s="51">
        <f t="shared" si="110"/>
        <v>93121.990000009537</v>
      </c>
      <c r="F407" s="52" t="str">
        <f t="shared" si="81"/>
        <v>-</v>
      </c>
    </row>
    <row r="408" spans="1:6" ht="12.75" customHeight="1" x14ac:dyDescent="0.2">
      <c r="A408" s="53" t="s">
        <v>609</v>
      </c>
      <c r="B408" s="85" t="s">
        <v>822</v>
      </c>
      <c r="C408" s="50" t="s">
        <v>823</v>
      </c>
      <c r="D408" s="51">
        <f t="shared" ref="D408:E408" si="111">IF(D350&gt;=D298,D350-D298,0)</f>
        <v>185167976.88999999</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1169596610.6400001</v>
      </c>
      <c r="E410" s="242">
        <v>1258360804.4300001</v>
      </c>
      <c r="F410" s="52">
        <f t="shared" si="81"/>
        <v>107.58929984769949</v>
      </c>
    </row>
    <row r="411" spans="1:6" ht="12.75" customHeight="1" x14ac:dyDescent="0.2">
      <c r="A411" s="53">
        <v>97</v>
      </c>
      <c r="B411" s="85" t="s">
        <v>828</v>
      </c>
      <c r="C411" s="50" t="s">
        <v>829</v>
      </c>
      <c r="D411" s="242">
        <v>4879558.84</v>
      </c>
      <c r="E411" s="242">
        <v>4793183.2300000004</v>
      </c>
      <c r="F411" s="52">
        <f t="shared" si="81"/>
        <v>98.229847967157639</v>
      </c>
    </row>
    <row r="412" spans="1:6" ht="12.75" customHeight="1" x14ac:dyDescent="0.2">
      <c r="A412" s="53" t="s">
        <v>609</v>
      </c>
      <c r="B412" s="85" t="s">
        <v>830</v>
      </c>
      <c r="C412" s="50" t="s">
        <v>831</v>
      </c>
      <c r="D412" s="51">
        <f>D6+D298</f>
        <v>2165808721.8800001</v>
      </c>
      <c r="E412" s="51">
        <f>E6+E298</f>
        <v>2565311805.6099997</v>
      </c>
      <c r="F412" s="52">
        <f t="shared" si="81"/>
        <v>118.4459079739607</v>
      </c>
    </row>
    <row r="413" spans="1:6" ht="12.75" customHeight="1" x14ac:dyDescent="0.2">
      <c r="A413" s="53" t="s">
        <v>609</v>
      </c>
      <c r="B413" s="85" t="s">
        <v>832</v>
      </c>
      <c r="C413" s="50" t="s">
        <v>833</v>
      </c>
      <c r="D413" s="51">
        <f t="shared" ref="D413:E413" si="112">D289+D350</f>
        <v>1966482109.7800002</v>
      </c>
      <c r="E413" s="51">
        <f t="shared" si="112"/>
        <v>2447138805.9900002</v>
      </c>
      <c r="F413" s="52">
        <f t="shared" si="81"/>
        <v>124.4424647353529</v>
      </c>
    </row>
    <row r="414" spans="1:6" ht="12.75" customHeight="1" x14ac:dyDescent="0.2">
      <c r="A414" s="53" t="s">
        <v>609</v>
      </c>
      <c r="B414" s="85" t="s">
        <v>834</v>
      </c>
      <c r="C414" s="50" t="s">
        <v>835</v>
      </c>
      <c r="D414" s="51">
        <f t="shared" ref="D414:E414" si="113">IF(D412&gt;=D413,D412-D413,0)</f>
        <v>199326612.0999999</v>
      </c>
      <c r="E414" s="51">
        <f t="shared" si="113"/>
        <v>118172999.61999941</v>
      </c>
      <c r="F414" s="52">
        <f t="shared" si="81"/>
        <v>59.286112564193559</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375757471.12000012</v>
      </c>
      <c r="E417" s="51">
        <f t="shared" si="116"/>
        <v>135114147.95000005</v>
      </c>
      <c r="F417" s="52">
        <f t="shared" si="81"/>
        <v>35.95780745151189</v>
      </c>
    </row>
    <row r="418" spans="1:6" ht="12.75" customHeight="1" x14ac:dyDescent="0.2">
      <c r="A418" s="55" t="s">
        <v>843</v>
      </c>
      <c r="B418" s="233" t="s">
        <v>844</v>
      </c>
      <c r="C418" s="56" t="s">
        <v>845</v>
      </c>
      <c r="D418" s="62">
        <f t="shared" ref="D418:E418" si="117">D294+D411</f>
        <v>97353561.650000006</v>
      </c>
      <c r="E418" s="62">
        <f t="shared" si="117"/>
        <v>88999008.329999998</v>
      </c>
      <c r="F418" s="57">
        <f t="shared" si="81"/>
        <v>91.41833829353277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124394495.82000002</v>
      </c>
      <c r="E420" s="51">
        <f t="shared" si="118"/>
        <v>42470346.289999999</v>
      </c>
      <c r="F420" s="52">
        <f t="shared" ref="F420:F647" si="119">IF(D420&lt;&gt;0,IF(E420/D420&gt;=100,"&gt;&gt;100",E420/D420*100),"-")</f>
        <v>34.141660376561177</v>
      </c>
    </row>
    <row r="421" spans="1:6" ht="24" x14ac:dyDescent="0.2">
      <c r="A421" s="53">
        <v>81</v>
      </c>
      <c r="B421" s="232" t="s">
        <v>849</v>
      </c>
      <c r="C421" s="50" t="s">
        <v>850</v>
      </c>
      <c r="D421" s="51">
        <f t="shared" ref="D421:E421" si="120">D422+D427+D430+D434+D435+D442+D447+D455</f>
        <v>119310.61</v>
      </c>
      <c r="E421" s="51">
        <f t="shared" si="120"/>
        <v>34580.639999999999</v>
      </c>
      <c r="F421" s="52">
        <f t="shared" si="119"/>
        <v>28.983708992854869</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27211.439999999999</v>
      </c>
      <c r="E427" s="51">
        <f t="shared" si="122"/>
        <v>34580.639999999999</v>
      </c>
      <c r="F427" s="52">
        <f t="shared" si="119"/>
        <v>127.08125700073205</v>
      </c>
    </row>
    <row r="428" spans="1:6" ht="24" x14ac:dyDescent="0.2">
      <c r="A428" s="53">
        <v>8121</v>
      </c>
      <c r="B428" s="232" t="s">
        <v>863</v>
      </c>
      <c r="C428" s="50" t="s">
        <v>864</v>
      </c>
      <c r="D428" s="242">
        <v>27211.439999999999</v>
      </c>
      <c r="E428" s="242">
        <v>34580.639999999999</v>
      </c>
      <c r="F428" s="52">
        <f t="shared" si="119"/>
        <v>127.08125700073205</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92099.17</v>
      </c>
      <c r="E434" s="242">
        <v>0</v>
      </c>
      <c r="F434" s="52">
        <f t="shared" si="119"/>
        <v>0</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41598214.850000001</v>
      </c>
      <c r="E472" s="51">
        <f t="shared" si="133"/>
        <v>28225.649999999998</v>
      </c>
      <c r="F472" s="52">
        <f t="shared" si="119"/>
        <v>6.7853031919229104E-2</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41517964.859999999</v>
      </c>
      <c r="E477" s="242">
        <v>801.67</v>
      </c>
      <c r="F477" s="52">
        <f t="shared" si="119"/>
        <v>1.9308990763474527E-3</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80249.990000000005</v>
      </c>
      <c r="E481" s="51">
        <f t="shared" si="136"/>
        <v>27423.98</v>
      </c>
      <c r="F481" s="52">
        <f t="shared" si="119"/>
        <v>34.173188058964243</v>
      </c>
    </row>
    <row r="482" spans="1:6" ht="12.75" customHeight="1" x14ac:dyDescent="0.2">
      <c r="A482" s="53">
        <v>8341</v>
      </c>
      <c r="B482" s="85" t="s">
        <v>971</v>
      </c>
      <c r="C482" s="50" t="s">
        <v>972</v>
      </c>
      <c r="D482" s="242">
        <v>80249.990000000005</v>
      </c>
      <c r="E482" s="242">
        <v>27423.98</v>
      </c>
      <c r="F482" s="52">
        <f t="shared" si="119"/>
        <v>34.173188058964243</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82676970.360000014</v>
      </c>
      <c r="E484" s="51">
        <f t="shared" si="137"/>
        <v>42407540</v>
      </c>
      <c r="F484" s="52">
        <f t="shared" si="119"/>
        <v>51.29305030813903</v>
      </c>
    </row>
    <row r="485" spans="1:6" ht="24" x14ac:dyDescent="0.2">
      <c r="A485" s="53">
        <v>841</v>
      </c>
      <c r="B485" s="85" t="s">
        <v>977</v>
      </c>
      <c r="C485" s="50" t="s">
        <v>978</v>
      </c>
      <c r="D485" s="51">
        <f t="shared" ref="D485:E485" si="138">SUM(D486:D489)</f>
        <v>0</v>
      </c>
      <c r="E485" s="51">
        <f t="shared" si="138"/>
        <v>40000000</v>
      </c>
      <c r="F485" s="52" t="str">
        <f t="shared" si="119"/>
        <v>-</v>
      </c>
    </row>
    <row r="486" spans="1:6" ht="12.75" customHeight="1" x14ac:dyDescent="0.2">
      <c r="A486" s="53">
        <v>8413</v>
      </c>
      <c r="B486" s="85" t="s">
        <v>979</v>
      </c>
      <c r="C486" s="50" t="s">
        <v>980</v>
      </c>
      <c r="D486" s="242">
        <v>0</v>
      </c>
      <c r="E486" s="242">
        <v>40000000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82676397.680000007</v>
      </c>
      <c r="E495" s="51">
        <f t="shared" si="140"/>
        <v>2407540</v>
      </c>
      <c r="F495" s="52">
        <f t="shared" si="119"/>
        <v>2.9120039909315021</v>
      </c>
    </row>
    <row r="496" spans="1:6" ht="12.75" customHeight="1" x14ac:dyDescent="0.2">
      <c r="A496" s="53">
        <v>8443</v>
      </c>
      <c r="B496" s="85" t="s">
        <v>999</v>
      </c>
      <c r="C496" s="50" t="s">
        <v>1000</v>
      </c>
      <c r="D496" s="242">
        <v>82666914.310000002</v>
      </c>
      <c r="E496" s="242">
        <v>2407540</v>
      </c>
      <c r="F496" s="52">
        <f t="shared" si="119"/>
        <v>2.9123380497447284</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9483.3700000000008</v>
      </c>
      <c r="E498" s="242">
        <v>0</v>
      </c>
      <c r="F498" s="52">
        <f t="shared" si="119"/>
        <v>0</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572.67999999999995</v>
      </c>
      <c r="E502" s="51">
        <f t="shared" si="141"/>
        <v>0</v>
      </c>
      <c r="F502" s="52">
        <f t="shared" si="119"/>
        <v>0</v>
      </c>
    </row>
    <row r="503" spans="1:6" ht="12.75" customHeight="1" x14ac:dyDescent="0.2">
      <c r="A503" s="53">
        <v>8453</v>
      </c>
      <c r="B503" s="85" t="s">
        <v>1013</v>
      </c>
      <c r="C503" s="50" t="s">
        <v>1014</v>
      </c>
      <c r="D503" s="242">
        <v>572.67999999999995</v>
      </c>
      <c r="E503" s="242">
        <v>0</v>
      </c>
      <c r="F503" s="52">
        <f t="shared" si="119"/>
        <v>0</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186393241.57999998</v>
      </c>
      <c r="E528" s="51">
        <f t="shared" si="148"/>
        <v>93052144.25</v>
      </c>
      <c r="F528" s="52">
        <f t="shared" si="119"/>
        <v>49.922488316220424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14999993.810000001</v>
      </c>
      <c r="E580" s="51">
        <f t="shared" si="162"/>
        <v>32183044.920000002</v>
      </c>
      <c r="F580" s="52">
        <f t="shared" si="119"/>
        <v>214.55372133916902</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14999993.810000001</v>
      </c>
      <c r="E585" s="51">
        <f t="shared" si="164"/>
        <v>32183044.920000002</v>
      </c>
      <c r="F585" s="52">
        <f t="shared" si="119"/>
        <v>214.55372133916902</v>
      </c>
    </row>
    <row r="586" spans="1:6" ht="12.75" customHeight="1" x14ac:dyDescent="0.2">
      <c r="A586" s="53">
        <v>5321</v>
      </c>
      <c r="B586" s="85" t="s">
        <v>1171</v>
      </c>
      <c r="C586" s="50" t="s">
        <v>1172</v>
      </c>
      <c r="D586" s="242">
        <v>14999993.810000001</v>
      </c>
      <c r="E586" s="242">
        <v>32183044.920000002</v>
      </c>
      <c r="F586" s="52">
        <f t="shared" si="119"/>
        <v>214.55372133916902</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171393247.76999998</v>
      </c>
      <c r="E593" s="51">
        <f t="shared" si="167"/>
        <v>60869099.329999998</v>
      </c>
      <c r="F593" s="52">
        <f t="shared" si="119"/>
        <v>35.514292495164618</v>
      </c>
    </row>
    <row r="594" spans="1:6" ht="24" x14ac:dyDescent="0.2">
      <c r="A594" s="53">
        <v>541</v>
      </c>
      <c r="B594" s="85" t="s">
        <v>1186</v>
      </c>
      <c r="C594" s="50" t="s">
        <v>1187</v>
      </c>
      <c r="D594" s="51">
        <f t="shared" ref="D594:E594" si="168">SUM(D595:D598)</f>
        <v>50000000</v>
      </c>
      <c r="E594" s="51">
        <f t="shared" si="168"/>
        <v>0</v>
      </c>
      <c r="F594" s="52">
        <f t="shared" si="119"/>
        <v>0</v>
      </c>
    </row>
    <row r="595" spans="1:6" ht="12.75" customHeight="1" x14ac:dyDescent="0.2">
      <c r="A595" s="53">
        <v>5413</v>
      </c>
      <c r="B595" s="85" t="s">
        <v>1188</v>
      </c>
      <c r="C595" s="50" t="s">
        <v>1189</v>
      </c>
      <c r="D595" s="242">
        <v>50000000</v>
      </c>
      <c r="E595" s="242">
        <v>0</v>
      </c>
      <c r="F595" s="52">
        <f t="shared" si="119"/>
        <v>0</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84595073.379999995</v>
      </c>
      <c r="E605" s="51">
        <f t="shared" si="171"/>
        <v>60868813.009999998</v>
      </c>
      <c r="F605" s="52">
        <f t="shared" si="119"/>
        <v>71.953141687788431</v>
      </c>
    </row>
    <row r="606" spans="1:6" ht="24" x14ac:dyDescent="0.2">
      <c r="A606" s="53">
        <v>5443</v>
      </c>
      <c r="B606" s="85" t="s">
        <v>1210</v>
      </c>
      <c r="C606" s="50" t="s">
        <v>1211</v>
      </c>
      <c r="D606" s="242">
        <v>84574874.859999999</v>
      </c>
      <c r="E606" s="242">
        <v>60849764</v>
      </c>
      <c r="F606" s="52">
        <f t="shared" si="119"/>
        <v>71.9478025840735</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20198.52</v>
      </c>
      <c r="E608" s="242">
        <v>19049.009999999998</v>
      </c>
      <c r="F608" s="52">
        <f t="shared" si="119"/>
        <v>94.30893946685201</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7124.51</v>
      </c>
      <c r="E612" s="51">
        <f t="shared" si="172"/>
        <v>286.32</v>
      </c>
      <c r="F612" s="52">
        <f t="shared" si="119"/>
        <v>4.0188026966065031</v>
      </c>
    </row>
    <row r="613" spans="1:6" ht="24" x14ac:dyDescent="0.2">
      <c r="A613" s="53">
        <v>5453</v>
      </c>
      <c r="B613" s="232" t="s">
        <v>1224</v>
      </c>
      <c r="C613" s="50" t="s">
        <v>1225</v>
      </c>
      <c r="D613" s="242">
        <v>7124.51</v>
      </c>
      <c r="E613" s="242">
        <v>286.32</v>
      </c>
      <c r="F613" s="52">
        <f t="shared" si="119"/>
        <v>4.0188026966065031</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36791049.880000003</v>
      </c>
      <c r="E617" s="51">
        <f t="shared" si="173"/>
        <v>0</v>
      </c>
      <c r="F617" s="52">
        <f t="shared" si="119"/>
        <v>0</v>
      </c>
    </row>
    <row r="618" spans="1:6" ht="12.75" customHeight="1" x14ac:dyDescent="0.2">
      <c r="A618" s="53">
        <v>5471</v>
      </c>
      <c r="B618" s="85" t="s">
        <v>1234</v>
      </c>
      <c r="C618" s="50" t="s">
        <v>1235</v>
      </c>
      <c r="D618" s="242">
        <v>36791049.880000003</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61998745.759999961</v>
      </c>
      <c r="E636" s="51">
        <f t="shared" si="179"/>
        <v>50581797.960000001</v>
      </c>
      <c r="F636" s="52">
        <f t="shared" si="119"/>
        <v>81.585195538962196</v>
      </c>
    </row>
    <row r="637" spans="1:6" ht="12.75" customHeight="1" x14ac:dyDescent="0.2">
      <c r="A637" s="53">
        <v>92213</v>
      </c>
      <c r="B637" s="85" t="s">
        <v>1272</v>
      </c>
      <c r="C637" s="50" t="s">
        <v>1273</v>
      </c>
      <c r="D637" s="242">
        <v>250446054.40000001</v>
      </c>
      <c r="E637" s="242">
        <v>185712141.88</v>
      </c>
      <c r="F637" s="52">
        <f t="shared" si="119"/>
        <v>74.152552462810931</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2290203217.7000003</v>
      </c>
      <c r="E639" s="51">
        <f t="shared" si="180"/>
        <v>2607782151.8999996</v>
      </c>
      <c r="F639" s="52">
        <f t="shared" si="119"/>
        <v>113.8668451666458</v>
      </c>
    </row>
    <row r="640" spans="1:6" ht="12.75" customHeight="1" x14ac:dyDescent="0.2">
      <c r="A640" s="53" t="s">
        <v>609</v>
      </c>
      <c r="B640" s="85" t="s">
        <v>1278</v>
      </c>
      <c r="C640" s="50" t="s">
        <v>1279</v>
      </c>
      <c r="D640" s="51">
        <f t="shared" ref="D640:E640" si="181">D413+D528</f>
        <v>2152875351.3600001</v>
      </c>
      <c r="E640" s="51">
        <f t="shared" si="181"/>
        <v>2540190950.2400002</v>
      </c>
      <c r="F640" s="52">
        <f t="shared" si="119"/>
        <v>117.99061885470181</v>
      </c>
    </row>
    <row r="641" spans="1:6" ht="12.75" customHeight="1" x14ac:dyDescent="0.2">
      <c r="A641" s="53" t="s">
        <v>609</v>
      </c>
      <c r="B641" s="85" t="s">
        <v>1280</v>
      </c>
      <c r="C641" s="50" t="s">
        <v>1281</v>
      </c>
      <c r="D641" s="51">
        <f t="shared" ref="D641:E641" si="182">IF(D639&gt;=D640,D639-D640,0)</f>
        <v>137327866.34000015</v>
      </c>
      <c r="E641" s="51">
        <f t="shared" si="182"/>
        <v>67591201.659999371</v>
      </c>
      <c r="F641" s="52">
        <f t="shared" si="119"/>
        <v>49.218853726784914</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50597993.929999948</v>
      </c>
      <c r="F643" s="52" t="str">
        <f t="shared" si="119"/>
        <v>-</v>
      </c>
    </row>
    <row r="644" spans="1:6" ht="24" x14ac:dyDescent="0.2">
      <c r="A644" s="60" t="s">
        <v>1286</v>
      </c>
      <c r="B644" s="85" t="s">
        <v>1287</v>
      </c>
      <c r="C644" s="61" t="s">
        <v>1286</v>
      </c>
      <c r="D644" s="51">
        <f t="shared" ref="D644:E644" si="185">IF(D417-D416+D638-D637&gt;=0,D417-D416+D638-D637,0)</f>
        <v>125311416.72000012</v>
      </c>
      <c r="E644" s="51">
        <f t="shared" si="185"/>
        <v>0</v>
      </c>
      <c r="F644" s="52">
        <f t="shared" si="119"/>
        <v>0</v>
      </c>
    </row>
    <row r="645" spans="1:6" ht="24" x14ac:dyDescent="0.2">
      <c r="A645" s="53" t="s">
        <v>609</v>
      </c>
      <c r="B645" s="85" t="s">
        <v>1288</v>
      </c>
      <c r="C645" s="50" t="s">
        <v>1289</v>
      </c>
      <c r="D645" s="51">
        <f t="shared" ref="D645:E645" si="186">IF(D641+D643-D642-D644&gt;=0,D641+D643-D642-D644,0)</f>
        <v>12016449.620000035</v>
      </c>
      <c r="E645" s="51">
        <f t="shared" si="186"/>
        <v>118189195.58999932</v>
      </c>
      <c r="F645" s="52">
        <f t="shared" si="119"/>
        <v>983.56169523888855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28758488.109999999</v>
      </c>
      <c r="E647" s="243">
        <v>32641611</v>
      </c>
      <c r="F647" s="57">
        <f t="shared" si="119"/>
        <v>113.50252793243936</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98864596.859999999</v>
      </c>
      <c r="E649" s="242">
        <v>75378448.299999997</v>
      </c>
      <c r="F649" s="52">
        <f t="shared" ref="F649:F724" si="188">IF(D649&lt;&gt;0,IF(E649/D649&gt;=100,"&gt;&gt;100",E649/D649*100),"-")</f>
        <v>76.244126506419448</v>
      </c>
    </row>
    <row r="650" spans="1:6" ht="12.75" customHeight="1" x14ac:dyDescent="0.2">
      <c r="A650" s="53" t="s">
        <v>1297</v>
      </c>
      <c r="B650" s="85" t="s">
        <v>1298</v>
      </c>
      <c r="C650" s="50" t="s">
        <v>1297</v>
      </c>
      <c r="D650" s="242">
        <v>8817527098.8600006</v>
      </c>
      <c r="E650" s="242">
        <v>61014398702.279999</v>
      </c>
      <c r="F650" s="52">
        <f t="shared" si="188"/>
        <v>691.96723773231645</v>
      </c>
    </row>
    <row r="651" spans="1:6" ht="12.75" customHeight="1" x14ac:dyDescent="0.2">
      <c r="A651" s="53" t="s">
        <v>1299</v>
      </c>
      <c r="B651" s="85" t="s">
        <v>1300</v>
      </c>
      <c r="C651" s="50" t="s">
        <v>1299</v>
      </c>
      <c r="D651" s="242">
        <v>8840626504.5400009</v>
      </c>
      <c r="E651" s="242">
        <v>60996128826.300003</v>
      </c>
      <c r="F651" s="52">
        <f t="shared" si="188"/>
        <v>689.95255930081601</v>
      </c>
    </row>
    <row r="652" spans="1:6" ht="24" x14ac:dyDescent="0.2">
      <c r="A652" s="53">
        <v>11</v>
      </c>
      <c r="B652" s="85" t="s">
        <v>1301</v>
      </c>
      <c r="C652" s="50" t="s">
        <v>1302</v>
      </c>
      <c r="D652" s="51">
        <f t="shared" ref="D652:E652" si="189">+D649+D650-D651</f>
        <v>75765191.180000305</v>
      </c>
      <c r="E652" s="51">
        <f t="shared" si="189"/>
        <v>93648324.279998779</v>
      </c>
      <c r="F652" s="52">
        <f t="shared" si="188"/>
        <v>123.60336299754375</v>
      </c>
    </row>
    <row r="653" spans="1:6" ht="24" x14ac:dyDescent="0.2">
      <c r="A653" s="53" t="s">
        <v>609</v>
      </c>
      <c r="B653" s="85" t="s">
        <v>1303</v>
      </c>
      <c r="C653" s="50" t="s">
        <v>1304</v>
      </c>
      <c r="D653" s="262">
        <v>2973</v>
      </c>
      <c r="E653" s="262">
        <v>3000</v>
      </c>
      <c r="F653" s="52">
        <f t="shared" si="188"/>
        <v>100.90817356205852</v>
      </c>
    </row>
    <row r="654" spans="1:6" ht="24" x14ac:dyDescent="0.2">
      <c r="A654" s="53" t="s">
        <v>609</v>
      </c>
      <c r="B654" s="85" t="s">
        <v>1305</v>
      </c>
      <c r="C654" s="50" t="s">
        <v>1306</v>
      </c>
      <c r="D654" s="262">
        <v>32410</v>
      </c>
      <c r="E654" s="262">
        <v>31838</v>
      </c>
      <c r="F654" s="52">
        <f t="shared" si="188"/>
        <v>98.23511261956186</v>
      </c>
    </row>
    <row r="655" spans="1:6" ht="12.75" customHeight="1" x14ac:dyDescent="0.2">
      <c r="A655" s="53" t="s">
        <v>609</v>
      </c>
      <c r="B655" s="85" t="s">
        <v>1307</v>
      </c>
      <c r="C655" s="50" t="s">
        <v>1308</v>
      </c>
      <c r="D655" s="262">
        <v>2823</v>
      </c>
      <c r="E655" s="262">
        <v>2822</v>
      </c>
      <c r="F655" s="52">
        <f t="shared" si="188"/>
        <v>99.96457669146298</v>
      </c>
    </row>
    <row r="656" spans="1:6" ht="12.75" customHeight="1" x14ac:dyDescent="0.2">
      <c r="A656" s="53" t="s">
        <v>609</v>
      </c>
      <c r="B656" s="85" t="s">
        <v>1309</v>
      </c>
      <c r="C656" s="50" t="s">
        <v>1310</v>
      </c>
      <c r="D656" s="262">
        <v>29792</v>
      </c>
      <c r="E656" s="262">
        <v>29120</v>
      </c>
      <c r="F656" s="52">
        <f t="shared" si="188"/>
        <v>97.744360902255636</v>
      </c>
    </row>
    <row r="657" spans="1:6" ht="24" x14ac:dyDescent="0.2">
      <c r="A657" s="53" t="s">
        <v>1311</v>
      </c>
      <c r="B657" s="85" t="s">
        <v>1312</v>
      </c>
      <c r="C657" s="50" t="s">
        <v>1313</v>
      </c>
      <c r="D657" s="242">
        <v>51065075.789999999</v>
      </c>
      <c r="E657" s="242">
        <v>72566512.099999994</v>
      </c>
      <c r="F657" s="52">
        <f t="shared" si="188"/>
        <v>142.1059520178184</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11695861.92</v>
      </c>
      <c r="E659" s="242">
        <v>12849019.4</v>
      </c>
      <c r="F659" s="52">
        <f t="shared" si="188"/>
        <v>109.85953397780878</v>
      </c>
    </row>
    <row r="660" spans="1:6" ht="12.75" customHeight="1" x14ac:dyDescent="0.2">
      <c r="A660" s="53">
        <v>61453</v>
      </c>
      <c r="B660" s="85" t="s">
        <v>1318</v>
      </c>
      <c r="C660" s="50" t="s">
        <v>1319</v>
      </c>
      <c r="D660" s="242">
        <v>12258.42</v>
      </c>
      <c r="E660" s="242">
        <v>10936.69</v>
      </c>
      <c r="F660" s="52">
        <f t="shared" si="188"/>
        <v>89.217778473897951</v>
      </c>
    </row>
    <row r="661" spans="1:6" ht="12.75" customHeight="1" x14ac:dyDescent="0.2">
      <c r="A661" s="53">
        <v>63311</v>
      </c>
      <c r="B661" s="85" t="s">
        <v>1320</v>
      </c>
      <c r="C661" s="50" t="s">
        <v>1321</v>
      </c>
      <c r="D661" s="242">
        <v>9071015.8399999999</v>
      </c>
      <c r="E661" s="242">
        <v>17550889.420000002</v>
      </c>
      <c r="F661" s="52">
        <f t="shared" si="188"/>
        <v>193.48317464739432</v>
      </c>
    </row>
    <row r="662" spans="1:6" ht="12.75" customHeight="1" x14ac:dyDescent="0.2">
      <c r="A662" s="53">
        <v>63312</v>
      </c>
      <c r="B662" s="85" t="s">
        <v>1322</v>
      </c>
      <c r="C662" s="50" t="s">
        <v>1323</v>
      </c>
      <c r="D662" s="242">
        <v>2721.25</v>
      </c>
      <c r="E662" s="242">
        <v>0</v>
      </c>
      <c r="F662" s="52">
        <f t="shared" si="188"/>
        <v>0</v>
      </c>
    </row>
    <row r="663" spans="1:6" ht="12.75" customHeight="1" x14ac:dyDescent="0.2">
      <c r="A663" s="53">
        <v>63313</v>
      </c>
      <c r="B663" s="85" t="s">
        <v>1324</v>
      </c>
      <c r="C663" s="50" t="s">
        <v>1325</v>
      </c>
      <c r="D663" s="242">
        <v>1973.06</v>
      </c>
      <c r="E663" s="242">
        <v>0</v>
      </c>
      <c r="F663" s="52">
        <f t="shared" si="188"/>
        <v>0</v>
      </c>
    </row>
    <row r="664" spans="1:6" ht="12.75" customHeight="1" x14ac:dyDescent="0.2">
      <c r="A664" s="53">
        <v>63314</v>
      </c>
      <c r="B664" s="85" t="s">
        <v>1326</v>
      </c>
      <c r="C664" s="50" t="s">
        <v>1327</v>
      </c>
      <c r="D664" s="242">
        <v>3144</v>
      </c>
      <c r="E664" s="242">
        <v>1859.48</v>
      </c>
      <c r="F664" s="52">
        <f t="shared" si="188"/>
        <v>59.143765903307887</v>
      </c>
    </row>
    <row r="665" spans="1:6" ht="12.75" customHeight="1" x14ac:dyDescent="0.2">
      <c r="A665" s="53">
        <v>63321</v>
      </c>
      <c r="B665" s="85" t="s">
        <v>1328</v>
      </c>
      <c r="C665" s="50" t="s">
        <v>1329</v>
      </c>
      <c r="D665" s="242">
        <v>838563.44</v>
      </c>
      <c r="E665" s="242">
        <v>13991516.189999999</v>
      </c>
      <c r="F665" s="52">
        <f t="shared" si="188"/>
        <v>1668.5101594698669</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5917183.21</v>
      </c>
      <c r="E669" s="242">
        <v>2530375.2599999998</v>
      </c>
      <c r="F669" s="52">
        <f t="shared" si="188"/>
        <v>42.763172445356815</v>
      </c>
    </row>
    <row r="670" spans="1:6" ht="12.75" customHeight="1" x14ac:dyDescent="0.2">
      <c r="A670" s="53">
        <v>63415</v>
      </c>
      <c r="B670" s="85" t="s">
        <v>1338</v>
      </c>
      <c r="C670" s="50" t="s">
        <v>1339</v>
      </c>
      <c r="D670" s="242">
        <v>1110.8800000000001</v>
      </c>
      <c r="E670" s="242">
        <v>7883.78</v>
      </c>
      <c r="F670" s="52">
        <f t="shared" si="188"/>
        <v>709.68781506553353</v>
      </c>
    </row>
    <row r="671" spans="1:6" ht="24" x14ac:dyDescent="0.2">
      <c r="A671" s="53">
        <v>63416</v>
      </c>
      <c r="B671" s="232" t="s">
        <v>1340</v>
      </c>
      <c r="C671" s="50" t="s">
        <v>1341</v>
      </c>
      <c r="D671" s="242">
        <v>85478.97</v>
      </c>
      <c r="E671" s="242">
        <v>31041</v>
      </c>
      <c r="F671" s="52">
        <f t="shared" si="188"/>
        <v>36.314195175725679</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466109.98</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254252244.15000001</v>
      </c>
      <c r="E675" s="242">
        <v>317790835.47000003</v>
      </c>
      <c r="F675" s="52">
        <f t="shared" si="188"/>
        <v>124.99037581061209</v>
      </c>
    </row>
    <row r="676" spans="1:6" ht="24" x14ac:dyDescent="0.2">
      <c r="A676" s="53">
        <v>63613</v>
      </c>
      <c r="B676" s="232" t="s">
        <v>1350</v>
      </c>
      <c r="C676" s="50" t="s">
        <v>1351</v>
      </c>
      <c r="D676" s="242">
        <v>45744842.119999997</v>
      </c>
      <c r="E676" s="242">
        <v>51058065.829999998</v>
      </c>
      <c r="F676" s="52">
        <f t="shared" si="188"/>
        <v>111.61491320936709</v>
      </c>
    </row>
    <row r="677" spans="1:6" ht="24" x14ac:dyDescent="0.2">
      <c r="A677" s="53">
        <v>63622</v>
      </c>
      <c r="B677" s="232" t="s">
        <v>1352</v>
      </c>
      <c r="C677" s="50" t="s">
        <v>1353</v>
      </c>
      <c r="D677" s="242">
        <v>5837232.1699999999</v>
      </c>
      <c r="E677" s="242">
        <v>14447275.390000001</v>
      </c>
      <c r="F677" s="52">
        <f t="shared" si="188"/>
        <v>247.50215460420861</v>
      </c>
    </row>
    <row r="678" spans="1:6" ht="24" x14ac:dyDescent="0.2">
      <c r="A678" s="53">
        <v>63623</v>
      </c>
      <c r="B678" s="232" t="s">
        <v>1354</v>
      </c>
      <c r="C678" s="50" t="s">
        <v>1355</v>
      </c>
      <c r="D678" s="242">
        <v>776001.53</v>
      </c>
      <c r="E678" s="242">
        <v>527464.74</v>
      </c>
      <c r="F678" s="52">
        <f t="shared" si="188"/>
        <v>67.972126292070584</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28798419.219999999</v>
      </c>
      <c r="E694" s="242">
        <v>13220093.369999999</v>
      </c>
      <c r="F694" s="52">
        <f t="shared" si="188"/>
        <v>45.905621655854205</v>
      </c>
    </row>
    <row r="695" spans="1:6" ht="12.75" customHeight="1" x14ac:dyDescent="0.2">
      <c r="A695" s="53">
        <v>63812</v>
      </c>
      <c r="B695" s="232" t="s">
        <v>1373</v>
      </c>
      <c r="C695" s="50" t="s">
        <v>1374</v>
      </c>
      <c r="D695" s="242">
        <v>182800.2</v>
      </c>
      <c r="E695" s="242">
        <v>137752.69</v>
      </c>
      <c r="F695" s="52">
        <f t="shared" si="188"/>
        <v>75.356968974869829</v>
      </c>
    </row>
    <row r="696" spans="1:6" ht="24" x14ac:dyDescent="0.2">
      <c r="A696" s="53" t="s">
        <v>1375</v>
      </c>
      <c r="B696" s="232" t="s">
        <v>1376</v>
      </c>
      <c r="C696" s="50" t="s">
        <v>1375</v>
      </c>
      <c r="D696" s="242">
        <v>744855.12</v>
      </c>
      <c r="E696" s="242">
        <v>713813.18</v>
      </c>
      <c r="F696" s="52">
        <f t="shared" si="188"/>
        <v>95.832486188723536</v>
      </c>
    </row>
    <row r="697" spans="1:6" ht="24" x14ac:dyDescent="0.2">
      <c r="A697" s="53" t="s">
        <v>1377</v>
      </c>
      <c r="B697" s="232" t="s">
        <v>1378</v>
      </c>
      <c r="C697" s="50" t="s">
        <v>1377</v>
      </c>
      <c r="D697" s="242">
        <v>526007.07999999996</v>
      </c>
      <c r="E697" s="242">
        <v>1495933.06</v>
      </c>
      <c r="F697" s="52">
        <f t="shared" si="188"/>
        <v>284.39409218598354</v>
      </c>
    </row>
    <row r="698" spans="1:6" ht="12.75" customHeight="1" x14ac:dyDescent="0.2">
      <c r="A698" s="53">
        <v>63821</v>
      </c>
      <c r="B698" s="232" t="s">
        <v>1379</v>
      </c>
      <c r="C698" s="50" t="s">
        <v>1380</v>
      </c>
      <c r="D698" s="242">
        <v>154090999.50999999</v>
      </c>
      <c r="E698" s="242">
        <v>30419588.359999999</v>
      </c>
      <c r="F698" s="52">
        <f t="shared" si="188"/>
        <v>19.741314195334212</v>
      </c>
    </row>
    <row r="699" spans="1:6" ht="12.75" customHeight="1" x14ac:dyDescent="0.2">
      <c r="A699" s="53">
        <v>63822</v>
      </c>
      <c r="B699" s="232" t="s">
        <v>1381</v>
      </c>
      <c r="C699" s="50" t="s">
        <v>1382</v>
      </c>
      <c r="D699" s="242">
        <v>610531.35</v>
      </c>
      <c r="E699" s="242">
        <v>43862.5</v>
      </c>
      <c r="F699" s="52">
        <f t="shared" si="188"/>
        <v>7.184315760361855</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1.9</v>
      </c>
      <c r="E702" s="242">
        <v>0</v>
      </c>
      <c r="F702" s="52">
        <f t="shared" si="188"/>
        <v>0</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58199522.719999999</v>
      </c>
      <c r="E710" s="242">
        <v>61963980.340000004</v>
      </c>
      <c r="F710" s="52">
        <f t="shared" si="188"/>
        <v>106.46819328418027</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517244.69</v>
      </c>
      <c r="E712" s="242">
        <v>732819.18</v>
      </c>
      <c r="F712" s="52">
        <f t="shared" si="188"/>
        <v>141.67746796975337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2827832.41</v>
      </c>
      <c r="E716" s="242">
        <v>3327537</v>
      </c>
      <c r="F716" s="52">
        <f t="shared" si="188"/>
        <v>117.67094076130205</v>
      </c>
    </row>
    <row r="717" spans="1:6" ht="12.75" customHeight="1" x14ac:dyDescent="0.2">
      <c r="A717" s="53">
        <v>31215</v>
      </c>
      <c r="B717" s="85" t="s">
        <v>1414</v>
      </c>
      <c r="C717" s="50" t="s">
        <v>1415</v>
      </c>
      <c r="D717" s="242">
        <v>1598613.28</v>
      </c>
      <c r="E717" s="242">
        <v>1452205.66</v>
      </c>
      <c r="F717" s="52">
        <f t="shared" si="188"/>
        <v>90.841586152718563</v>
      </c>
    </row>
    <row r="718" spans="1:6" ht="12.75" customHeight="1" x14ac:dyDescent="0.2">
      <c r="A718" s="53">
        <v>32121</v>
      </c>
      <c r="B718" s="85" t="s">
        <v>1416</v>
      </c>
      <c r="C718" s="50" t="s">
        <v>1417</v>
      </c>
      <c r="D718" s="242">
        <v>18364991.73</v>
      </c>
      <c r="E718" s="242">
        <v>17443776.300000001</v>
      </c>
      <c r="F718" s="52">
        <f t="shared" si="188"/>
        <v>94.983850559022272</v>
      </c>
    </row>
    <row r="719" spans="1:6" ht="12.75" customHeight="1" x14ac:dyDescent="0.2">
      <c r="A719" s="53" t="s">
        <v>1418</v>
      </c>
      <c r="B719" s="85" t="s">
        <v>1419</v>
      </c>
      <c r="C719" s="50" t="s">
        <v>1418</v>
      </c>
      <c r="D719" s="242">
        <v>64543.46</v>
      </c>
      <c r="E719" s="242">
        <v>61579.1</v>
      </c>
      <c r="F719" s="52">
        <f t="shared" si="188"/>
        <v>95.40718765309451</v>
      </c>
    </row>
    <row r="720" spans="1:6" ht="12.75" customHeight="1" x14ac:dyDescent="0.2">
      <c r="A720" s="53" t="s">
        <v>1420</v>
      </c>
      <c r="B720" s="85" t="s">
        <v>1421</v>
      </c>
      <c r="C720" s="50" t="s">
        <v>1420</v>
      </c>
      <c r="D720" s="242">
        <v>2187843.67</v>
      </c>
      <c r="E720" s="242">
        <v>2530945.08</v>
      </c>
      <c r="F720" s="52">
        <f t="shared" si="188"/>
        <v>115.68217211790093</v>
      </c>
    </row>
    <row r="721" spans="1:6" ht="12.75" customHeight="1" x14ac:dyDescent="0.2">
      <c r="A721" s="53" t="s">
        <v>1422</v>
      </c>
      <c r="B721" s="85" t="s">
        <v>1423</v>
      </c>
      <c r="C721" s="50" t="s">
        <v>1422</v>
      </c>
      <c r="D721" s="242">
        <v>3171734.79</v>
      </c>
      <c r="E721" s="242">
        <v>3910842.58</v>
      </c>
      <c r="F721" s="52">
        <f t="shared" si="188"/>
        <v>123.30295055974713</v>
      </c>
    </row>
    <row r="722" spans="1:6" ht="12.75" customHeight="1" x14ac:dyDescent="0.2">
      <c r="A722" s="53" t="s">
        <v>1424</v>
      </c>
      <c r="B722" s="85" t="s">
        <v>1425</v>
      </c>
      <c r="C722" s="50" t="s">
        <v>1424</v>
      </c>
      <c r="D722" s="242">
        <v>4447505.34</v>
      </c>
      <c r="E722" s="242">
        <v>7375082.4299999997</v>
      </c>
      <c r="F722" s="52">
        <f t="shared" si="188"/>
        <v>165.82515064501305</v>
      </c>
    </row>
    <row r="723" spans="1:6" ht="12.75" customHeight="1" x14ac:dyDescent="0.2">
      <c r="A723" s="53" t="s">
        <v>1426</v>
      </c>
      <c r="B723" s="85" t="s">
        <v>1427</v>
      </c>
      <c r="C723" s="50" t="s">
        <v>1426</v>
      </c>
      <c r="D723" s="242">
        <v>2036362.6</v>
      </c>
      <c r="E723" s="242">
        <v>2531184.0499999998</v>
      </c>
      <c r="F723" s="52">
        <f t="shared" si="188"/>
        <v>124.29928000052641</v>
      </c>
    </row>
    <row r="724" spans="1:6" ht="12.75" customHeight="1" x14ac:dyDescent="0.2">
      <c r="A724" s="53" t="s">
        <v>1428</v>
      </c>
      <c r="B724" s="85" t="s">
        <v>1429</v>
      </c>
      <c r="C724" s="50" t="s">
        <v>1428</v>
      </c>
      <c r="D724" s="242">
        <v>374052.72</v>
      </c>
      <c r="E724" s="242">
        <v>421314.43</v>
      </c>
      <c r="F724" s="52">
        <f t="shared" si="188"/>
        <v>112.63503978797429</v>
      </c>
    </row>
    <row r="725" spans="1:6" ht="12.75" customHeight="1" x14ac:dyDescent="0.2">
      <c r="A725" s="53">
        <v>32911</v>
      </c>
      <c r="B725" s="85" t="s">
        <v>1430</v>
      </c>
      <c r="C725" s="50" t="s">
        <v>1431</v>
      </c>
      <c r="D725" s="242">
        <v>4570889.42</v>
      </c>
      <c r="E725" s="242">
        <v>4678119.07</v>
      </c>
      <c r="F725" s="52">
        <f t="shared" ref="F725:F979" si="190">IF(D725&lt;&gt;0,IF(E725/D725&gt;=100,"&gt;&gt;100",E725/D725*100),"-")</f>
        <v>102.34592527071023</v>
      </c>
    </row>
    <row r="726" spans="1:6" ht="12.75" customHeight="1" x14ac:dyDescent="0.2">
      <c r="A726" s="53" t="s">
        <v>1432</v>
      </c>
      <c r="B726" s="85" t="s">
        <v>1433</v>
      </c>
      <c r="C726" s="50" t="s">
        <v>1432</v>
      </c>
      <c r="D726" s="242">
        <v>521729.54</v>
      </c>
      <c r="E726" s="242">
        <v>587937.84</v>
      </c>
      <c r="F726" s="52">
        <f t="shared" si="190"/>
        <v>112.69015743291055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804558.34</v>
      </c>
      <c r="E735" s="242">
        <v>0</v>
      </c>
      <c r="F735" s="52">
        <f t="shared" si="190"/>
        <v>0</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2897.51</v>
      </c>
      <c r="E739" s="242">
        <v>0</v>
      </c>
      <c r="F739" s="52">
        <f t="shared" si="190"/>
        <v>0</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4866083.07</v>
      </c>
      <c r="E742" s="242">
        <v>5492669.8799999999</v>
      </c>
      <c r="F742" s="52">
        <f t="shared" si="190"/>
        <v>112.87661556505239</v>
      </c>
    </row>
    <row r="743" spans="1:6" ht="24" x14ac:dyDescent="0.2">
      <c r="A743" s="53">
        <v>34234</v>
      </c>
      <c r="B743" s="232" t="s">
        <v>1466</v>
      </c>
      <c r="C743" s="50" t="s">
        <v>1467</v>
      </c>
      <c r="D743" s="242">
        <v>0</v>
      </c>
      <c r="E743" s="242">
        <v>116.66</v>
      </c>
      <c r="F743" s="52" t="str">
        <f t="shared" si="190"/>
        <v>-</v>
      </c>
    </row>
    <row r="744" spans="1:6" ht="24" x14ac:dyDescent="0.2">
      <c r="A744" s="53">
        <v>34235</v>
      </c>
      <c r="B744" s="232" t="s">
        <v>1468</v>
      </c>
      <c r="C744" s="50" t="s">
        <v>1469</v>
      </c>
      <c r="D744" s="242">
        <v>1162.18</v>
      </c>
      <c r="E744" s="242">
        <v>495.21</v>
      </c>
      <c r="F744" s="52">
        <f t="shared" si="190"/>
        <v>42.610439002564142</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1252.21</v>
      </c>
      <c r="E748" s="242">
        <v>1185.8900000000001</v>
      </c>
      <c r="F748" s="52">
        <f t="shared" si="190"/>
        <v>94.703763745697614</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1948.59</v>
      </c>
      <c r="E758" s="242">
        <v>1943.83</v>
      </c>
      <c r="F758" s="52">
        <f t="shared" si="190"/>
        <v>99.75572080324747</v>
      </c>
    </row>
    <row r="759" spans="1:6" ht="12.75" customHeight="1" x14ac:dyDescent="0.2">
      <c r="A759" s="53">
        <v>35231</v>
      </c>
      <c r="B759" s="85" t="s">
        <v>1498</v>
      </c>
      <c r="C759" s="50" t="s">
        <v>1499</v>
      </c>
      <c r="D759" s="242">
        <v>343028.79</v>
      </c>
      <c r="E759" s="242">
        <v>488623.75</v>
      </c>
      <c r="F759" s="52">
        <f t="shared" si="190"/>
        <v>142.44394763483263</v>
      </c>
    </row>
    <row r="760" spans="1:6" ht="12.75" customHeight="1" x14ac:dyDescent="0.2">
      <c r="A760" s="53">
        <v>35232</v>
      </c>
      <c r="B760" s="85" t="s">
        <v>1500</v>
      </c>
      <c r="C760" s="50" t="s">
        <v>1501</v>
      </c>
      <c r="D760" s="242">
        <v>1984079.3</v>
      </c>
      <c r="E760" s="242">
        <v>3257717.25</v>
      </c>
      <c r="F760" s="52">
        <f t="shared" si="190"/>
        <v>164.19289541501692</v>
      </c>
    </row>
    <row r="761" spans="1:6" ht="12.75" customHeight="1" x14ac:dyDescent="0.2">
      <c r="A761" s="53">
        <v>36313</v>
      </c>
      <c r="B761" s="85" t="s">
        <v>1502</v>
      </c>
      <c r="C761" s="50" t="s">
        <v>1503</v>
      </c>
      <c r="D761" s="242">
        <v>15440807.470000001</v>
      </c>
      <c r="E761" s="242">
        <v>21923559.09</v>
      </c>
      <c r="F761" s="52">
        <f t="shared" si="190"/>
        <v>141.98453761304492</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5666.09</v>
      </c>
      <c r="E767" s="242">
        <v>0</v>
      </c>
      <c r="F767" s="52">
        <f t="shared" si="190"/>
        <v>0</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145586.35</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421520.6</v>
      </c>
      <c r="E790" s="242">
        <v>131961.63</v>
      </c>
      <c r="F790" s="52">
        <f t="shared" si="190"/>
        <v>31.306092750864373</v>
      </c>
    </row>
    <row r="791" spans="1:6" ht="24" x14ac:dyDescent="0.2">
      <c r="A791" s="53" t="s">
        <v>1562</v>
      </c>
      <c r="B791" s="85" t="s">
        <v>1563</v>
      </c>
      <c r="C791" s="50" t="s">
        <v>1562</v>
      </c>
      <c r="D791" s="242">
        <v>29164.03</v>
      </c>
      <c r="E791" s="242">
        <v>92377.07</v>
      </c>
      <c r="F791" s="52">
        <f t="shared" si="190"/>
        <v>316.75001705868499</v>
      </c>
    </row>
    <row r="792" spans="1:6" ht="24" x14ac:dyDescent="0.2">
      <c r="A792" s="53" t="s">
        <v>1564</v>
      </c>
      <c r="B792" s="85" t="s">
        <v>1565</v>
      </c>
      <c r="C792" s="50" t="s">
        <v>1564</v>
      </c>
      <c r="D792" s="242">
        <v>321.07</v>
      </c>
      <c r="E792" s="242">
        <v>398</v>
      </c>
      <c r="F792" s="52">
        <f t="shared" si="190"/>
        <v>123.96050705453641</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766.58</v>
      </c>
      <c r="E795" s="242">
        <v>3256.63</v>
      </c>
      <c r="F795" s="52">
        <f t="shared" si="190"/>
        <v>424.82584987868199</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922000.92</v>
      </c>
      <c r="E799" s="242">
        <v>0</v>
      </c>
      <c r="F799" s="52">
        <f t="shared" si="190"/>
        <v>0</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1012649.09</v>
      </c>
      <c r="E806" s="242">
        <v>0</v>
      </c>
      <c r="F806" s="52">
        <f t="shared" si="190"/>
        <v>0</v>
      </c>
    </row>
    <row r="807" spans="1:6" ht="24" x14ac:dyDescent="0.2">
      <c r="A807" s="53" t="s">
        <v>1594</v>
      </c>
      <c r="B807" s="85" t="s">
        <v>1595</v>
      </c>
      <c r="C807" s="50" t="s">
        <v>1594</v>
      </c>
      <c r="D807" s="242">
        <v>506341.18</v>
      </c>
      <c r="E807" s="242">
        <v>0</v>
      </c>
      <c r="F807" s="52">
        <f t="shared" si="190"/>
        <v>0</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2150</v>
      </c>
      <c r="E815" s="242">
        <v>600</v>
      </c>
      <c r="F815" s="52">
        <f t="shared" si="190"/>
        <v>27.906976744186046</v>
      </c>
    </row>
    <row r="816" spans="1:6" ht="12.75" customHeight="1" x14ac:dyDescent="0.2">
      <c r="A816" s="53" t="s">
        <v>1612</v>
      </c>
      <c r="B816" s="85" t="s">
        <v>1613</v>
      </c>
      <c r="C816" s="50" t="s">
        <v>1612</v>
      </c>
      <c r="D816" s="242">
        <v>9790902.8200000003</v>
      </c>
      <c r="E816" s="242">
        <v>9706784.6600000001</v>
      </c>
      <c r="F816" s="52">
        <f t="shared" si="190"/>
        <v>99.140853897271143</v>
      </c>
    </row>
    <row r="817" spans="1:6" ht="12.75" customHeight="1" x14ac:dyDescent="0.2">
      <c r="A817" s="53" t="s">
        <v>1614</v>
      </c>
      <c r="B817" s="85" t="s">
        <v>1615</v>
      </c>
      <c r="C817" s="50" t="s">
        <v>1614</v>
      </c>
      <c r="D817" s="242">
        <v>44827.3</v>
      </c>
      <c r="E817" s="242">
        <v>21079.97</v>
      </c>
      <c r="F817" s="52">
        <f t="shared" si="190"/>
        <v>47.024848697110912</v>
      </c>
    </row>
    <row r="818" spans="1:6" ht="12.75" customHeight="1" x14ac:dyDescent="0.2">
      <c r="A818" s="53" t="s">
        <v>1616</v>
      </c>
      <c r="B818" s="85" t="s">
        <v>1617</v>
      </c>
      <c r="C818" s="50" t="s">
        <v>1616</v>
      </c>
      <c r="D818" s="242">
        <v>10027998.43</v>
      </c>
      <c r="E818" s="242">
        <v>12910986.1</v>
      </c>
      <c r="F818" s="52">
        <f t="shared" si="190"/>
        <v>128.74938294141717</v>
      </c>
    </row>
    <row r="819" spans="1:6" ht="12.75" customHeight="1" x14ac:dyDescent="0.2">
      <c r="A819" s="53">
        <v>37215</v>
      </c>
      <c r="B819" s="85" t="s">
        <v>1618</v>
      </c>
      <c r="C819" s="50" t="s">
        <v>1619</v>
      </c>
      <c r="D819" s="242">
        <v>5567450.7000000002</v>
      </c>
      <c r="E819" s="242">
        <v>5144122.1500000004</v>
      </c>
      <c r="F819" s="52">
        <f t="shared" si="190"/>
        <v>92.396366437515113</v>
      </c>
    </row>
    <row r="820" spans="1:6" ht="24" x14ac:dyDescent="0.2">
      <c r="A820" s="53">
        <v>37216</v>
      </c>
      <c r="B820" s="232" t="s">
        <v>1620</v>
      </c>
      <c r="C820" s="50" t="s">
        <v>1621</v>
      </c>
      <c r="D820" s="242">
        <v>0</v>
      </c>
      <c r="E820" s="242">
        <v>600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800</v>
      </c>
      <c r="E822" s="242">
        <v>3830</v>
      </c>
      <c r="F822" s="52">
        <f t="shared" si="190"/>
        <v>478.74999999999994</v>
      </c>
    </row>
    <row r="823" spans="1:6" ht="12.75" customHeight="1" x14ac:dyDescent="0.2">
      <c r="A823" s="53">
        <v>37219</v>
      </c>
      <c r="B823" s="85" t="s">
        <v>1626</v>
      </c>
      <c r="C823" s="50" t="s">
        <v>1627</v>
      </c>
      <c r="D823" s="242">
        <v>47891232.43</v>
      </c>
      <c r="E823" s="242">
        <v>13847676.25</v>
      </c>
      <c r="F823" s="52">
        <f t="shared" si="190"/>
        <v>28.914846303528297</v>
      </c>
    </row>
    <row r="824" spans="1:6" ht="12.75" customHeight="1" x14ac:dyDescent="0.2">
      <c r="A824" s="53">
        <v>37221</v>
      </c>
      <c r="B824" s="85" t="s">
        <v>1628</v>
      </c>
      <c r="C824" s="50" t="s">
        <v>1629</v>
      </c>
      <c r="D824" s="242">
        <v>10760597.289999999</v>
      </c>
      <c r="E824" s="242">
        <v>16808064.300000001</v>
      </c>
      <c r="F824" s="52">
        <f t="shared" si="190"/>
        <v>156.20010531961839</v>
      </c>
    </row>
    <row r="825" spans="1:6" ht="12.75" customHeight="1" x14ac:dyDescent="0.2">
      <c r="A825" s="53" t="s">
        <v>1630</v>
      </c>
      <c r="B825" s="85" t="s">
        <v>1607</v>
      </c>
      <c r="C825" s="50" t="s">
        <v>1630</v>
      </c>
      <c r="D825" s="242">
        <v>461759.08</v>
      </c>
      <c r="E825" s="242">
        <v>364517.77</v>
      </c>
      <c r="F825" s="52">
        <f t="shared" si="190"/>
        <v>78.941115787046357</v>
      </c>
    </row>
    <row r="826" spans="1:6" ht="12.75" customHeight="1" x14ac:dyDescent="0.2">
      <c r="A826" s="53" t="s">
        <v>1631</v>
      </c>
      <c r="B826" s="85" t="s">
        <v>1632</v>
      </c>
      <c r="C826" s="50" t="s">
        <v>1631</v>
      </c>
      <c r="D826" s="242">
        <v>785028.98</v>
      </c>
      <c r="E826" s="242">
        <v>715999.18</v>
      </c>
      <c r="F826" s="52">
        <f t="shared" si="190"/>
        <v>91.206719527730058</v>
      </c>
    </row>
    <row r="827" spans="1:6" ht="12.75" customHeight="1" x14ac:dyDescent="0.2">
      <c r="A827" s="53" t="s">
        <v>1633</v>
      </c>
      <c r="B827" s="85" t="s">
        <v>1634</v>
      </c>
      <c r="C827" s="50" t="s">
        <v>1633</v>
      </c>
      <c r="D827" s="242">
        <v>2485514.79</v>
      </c>
      <c r="E827" s="242">
        <v>2353776.4500000002</v>
      </c>
      <c r="F827" s="52">
        <f t="shared" si="190"/>
        <v>94.699756343031055</v>
      </c>
    </row>
    <row r="828" spans="1:6" ht="12.75" customHeight="1" x14ac:dyDescent="0.2">
      <c r="A828" s="53" t="s">
        <v>1635</v>
      </c>
      <c r="B828" s="85" t="s">
        <v>1636</v>
      </c>
      <c r="C828" s="50" t="s">
        <v>1635</v>
      </c>
      <c r="D828" s="242">
        <v>8333519.3700000001</v>
      </c>
      <c r="E828" s="242">
        <v>13936577.630000001</v>
      </c>
      <c r="F828" s="52">
        <f t="shared" si="190"/>
        <v>167.23519813454277</v>
      </c>
    </row>
    <row r="829" spans="1:6" ht="12.75" customHeight="1" x14ac:dyDescent="0.2">
      <c r="A829" s="53">
        <v>38117</v>
      </c>
      <c r="B829" s="85" t="s">
        <v>1637</v>
      </c>
      <c r="C829" s="50" t="s">
        <v>1638</v>
      </c>
      <c r="D829" s="242">
        <v>17642.28</v>
      </c>
      <c r="E829" s="242">
        <v>25285.78</v>
      </c>
      <c r="F829" s="52">
        <f t="shared" si="190"/>
        <v>143.32489904932925</v>
      </c>
    </row>
    <row r="830" spans="1:6" ht="12.75" customHeight="1" x14ac:dyDescent="0.2">
      <c r="A830" s="53">
        <v>38612</v>
      </c>
      <c r="B830" s="85" t="s">
        <v>1639</v>
      </c>
      <c r="C830" s="50" t="s">
        <v>1640</v>
      </c>
      <c r="D830" s="242">
        <v>49916128.990000002</v>
      </c>
      <c r="E830" s="242">
        <v>280905106.30000001</v>
      </c>
      <c r="F830" s="52">
        <f t="shared" si="190"/>
        <v>562.75418784232136</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1244954.51</v>
      </c>
      <c r="E841" s="242">
        <v>0</v>
      </c>
      <c r="F841" s="52">
        <f t="shared" si="190"/>
        <v>0</v>
      </c>
    </row>
    <row r="842" spans="1:6" ht="12.75" customHeight="1" x14ac:dyDescent="0.2">
      <c r="A842" s="53" t="s">
        <v>1663</v>
      </c>
      <c r="B842" s="85" t="s">
        <v>1664</v>
      </c>
      <c r="C842" s="50" t="s">
        <v>1663</v>
      </c>
      <c r="D842" s="242">
        <v>6544031.04</v>
      </c>
      <c r="E842" s="242">
        <v>0</v>
      </c>
      <c r="F842" s="52">
        <f t="shared" si="190"/>
        <v>0</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27211.439999999999</v>
      </c>
      <c r="E846" s="242">
        <v>34580.639999999999</v>
      </c>
      <c r="F846" s="52">
        <f t="shared" si="190"/>
        <v>127.08125700073205</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65554.61</v>
      </c>
      <c r="E850" s="242">
        <v>0</v>
      </c>
      <c r="F850" s="52">
        <f t="shared" si="190"/>
        <v>0</v>
      </c>
    </row>
    <row r="851" spans="1:6" ht="12.75" customHeight="1" x14ac:dyDescent="0.2">
      <c r="A851" s="53">
        <v>81412</v>
      </c>
      <c r="B851" s="85" t="s">
        <v>1681</v>
      </c>
      <c r="C851" s="50" t="s">
        <v>1682</v>
      </c>
      <c r="D851" s="242">
        <v>26544.560000000001</v>
      </c>
      <c r="E851" s="242">
        <v>0</v>
      </c>
      <c r="F851" s="52">
        <f t="shared" si="190"/>
        <v>0</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40000000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18967.740000000002</v>
      </c>
      <c r="E885" s="242">
        <v>0</v>
      </c>
      <c r="F885" s="52">
        <f t="shared" si="190"/>
        <v>0</v>
      </c>
    </row>
    <row r="886" spans="1:6" ht="24" x14ac:dyDescent="0.2">
      <c r="A886" s="53">
        <v>84432</v>
      </c>
      <c r="B886" s="85" t="s">
        <v>1751</v>
      </c>
      <c r="C886" s="50" t="s">
        <v>1752</v>
      </c>
      <c r="D886" s="242">
        <v>49622000</v>
      </c>
      <c r="E886" s="242">
        <v>0</v>
      </c>
      <c r="F886" s="52">
        <f t="shared" si="190"/>
        <v>0</v>
      </c>
    </row>
    <row r="887" spans="1:6" ht="24" x14ac:dyDescent="0.2">
      <c r="A887" s="53" t="s">
        <v>1753</v>
      </c>
      <c r="B887" s="85" t="s">
        <v>1754</v>
      </c>
      <c r="C887" s="50" t="s">
        <v>1753</v>
      </c>
      <c r="D887" s="242">
        <v>62212.14</v>
      </c>
      <c r="E887" s="242">
        <v>237392</v>
      </c>
      <c r="F887" s="52">
        <f t="shared" si="190"/>
        <v>381.58468749025513</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9483.3700000000008</v>
      </c>
      <c r="E890" s="242">
        <v>0</v>
      </c>
      <c r="F890" s="52">
        <f t="shared" si="190"/>
        <v>0</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572.67999999999995</v>
      </c>
      <c r="E897" s="242">
        <v>0</v>
      </c>
      <c r="F897" s="52">
        <f t="shared" si="190"/>
        <v>0</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114155.8</v>
      </c>
      <c r="E953" s="242">
        <v>114155.8</v>
      </c>
      <c r="F953" s="52">
        <f t="shared" si="190"/>
        <v>100</v>
      </c>
    </row>
    <row r="954" spans="1:6" ht="24" x14ac:dyDescent="0.2">
      <c r="A954" s="53">
        <v>54432</v>
      </c>
      <c r="B954" s="85" t="s">
        <v>1887</v>
      </c>
      <c r="C954" s="50" t="s">
        <v>1888</v>
      </c>
      <c r="D954" s="242">
        <v>44367515.299999997</v>
      </c>
      <c r="E954" s="242">
        <v>27756357.34</v>
      </c>
      <c r="F954" s="52">
        <f t="shared" si="190"/>
        <v>62.560089633867776</v>
      </c>
    </row>
    <row r="955" spans="1:6" ht="24" x14ac:dyDescent="0.2">
      <c r="A955" s="53" t="s">
        <v>1889</v>
      </c>
      <c r="B955" s="85" t="s">
        <v>1890</v>
      </c>
      <c r="C955" s="50" t="s">
        <v>1889</v>
      </c>
      <c r="D955" s="242">
        <v>27350.240000000002</v>
      </c>
      <c r="E955" s="242">
        <v>28841.7</v>
      </c>
      <c r="F955" s="52">
        <f t="shared" si="190"/>
        <v>105.45318797933764</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10299.34</v>
      </c>
      <c r="E957" s="242">
        <v>4004.25</v>
      </c>
      <c r="F957" s="52">
        <f t="shared" si="190"/>
        <v>38.878704849048582</v>
      </c>
    </row>
    <row r="958" spans="1:6" ht="24" x14ac:dyDescent="0.2">
      <c r="A958" s="53" t="s">
        <v>1895</v>
      </c>
      <c r="B958" s="85" t="s">
        <v>1896</v>
      </c>
      <c r="C958" s="50" t="s">
        <v>1895</v>
      </c>
      <c r="D958" s="242">
        <v>9899.18</v>
      </c>
      <c r="E958" s="242">
        <v>13963.89</v>
      </c>
      <c r="F958" s="52">
        <f t="shared" si="190"/>
        <v>141.06107778624087</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7124.51</v>
      </c>
      <c r="E965" s="242">
        <v>0</v>
      </c>
      <c r="F965" s="52">
        <f t="shared" si="190"/>
        <v>0</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36791049.880000003</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32642.27</v>
      </c>
      <c r="E987" s="245">
        <v>33529.5</v>
      </c>
      <c r="F987" s="52">
        <f t="shared" si="192"/>
        <v>102.71804013630179</v>
      </c>
    </row>
    <row r="988" spans="1:6" ht="24" x14ac:dyDescent="0.2">
      <c r="A988" s="53">
        <v>26454</v>
      </c>
      <c r="B988" s="85" t="s">
        <v>1956</v>
      </c>
      <c r="C988" s="50" t="s">
        <v>1957</v>
      </c>
      <c r="D988" s="245">
        <v>32942112.23</v>
      </c>
      <c r="E988" s="245">
        <v>0</v>
      </c>
      <c r="F988" s="52">
        <f t="shared" si="192"/>
        <v>0</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70" sqref="E27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3887518344.1599998</v>
      </c>
      <c r="E6" s="229">
        <f t="shared" si="0"/>
        <v>4289255289.1199994</v>
      </c>
      <c r="F6" s="230">
        <f t="shared" ref="F6:F260" si="1">IF(D6&gt;0,IF(E6/D6&gt;=100,"&gt;&gt;100",E6/D6*100),"-")</f>
        <v>110.33402056001887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2949772136.29</v>
      </c>
      <c r="E7" s="104">
        <f t="shared" si="2"/>
        <v>3250689869.7099996</v>
      </c>
      <c r="F7" s="93">
        <f t="shared" si="1"/>
        <v>110.20138910792178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271804279.13</v>
      </c>
      <c r="E8" s="104">
        <f>E9+E10-E11</f>
        <v>339530080.48000002</v>
      </c>
      <c r="F8" s="93">
        <f t="shared" si="1"/>
        <v>124.91712108682724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251915912.03</v>
      </c>
      <c r="E9" s="247">
        <v>265961879.24000001</v>
      </c>
      <c r="F9" s="93">
        <f t="shared" si="1"/>
        <v>105.5756570106327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45551099.710000001</v>
      </c>
      <c r="E10" s="247">
        <v>101319522.87</v>
      </c>
      <c r="F10" s="93">
        <f t="shared" si="1"/>
        <v>222.43046493948194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25662732.609999999</v>
      </c>
      <c r="E11" s="247">
        <v>27751321.629999999</v>
      </c>
      <c r="F11" s="93">
        <f t="shared" si="1"/>
        <v>108.13860726268152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1867150962.8100002</v>
      </c>
      <c r="E12" s="104">
        <f t="shared" si="3"/>
        <v>2078256175.75</v>
      </c>
      <c r="F12" s="93">
        <f t="shared" si="1"/>
        <v>111.30627448689492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1634576571.8000002</v>
      </c>
      <c r="E13" s="104">
        <f t="shared" si="4"/>
        <v>1819359292.6999998</v>
      </c>
      <c r="F13" s="93">
        <f t="shared" si="1"/>
        <v>111.30462311083514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251191839.68000001</v>
      </c>
      <c r="E14" s="247">
        <v>327557108.85000002</v>
      </c>
      <c r="F14" s="93">
        <f t="shared" si="1"/>
        <v>130.40117436429614</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1731338675.6099999</v>
      </c>
      <c r="E15" s="247">
        <v>1800229376.48</v>
      </c>
      <c r="F15" s="93">
        <f t="shared" si="1"/>
        <v>103.97904245082077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251894363.55000001</v>
      </c>
      <c r="E16" s="247">
        <v>258506667.68000001</v>
      </c>
      <c r="F16" s="93">
        <f t="shared" si="1"/>
        <v>102.62503060283343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102024748.90000001</v>
      </c>
      <c r="E17" s="247">
        <v>108321760.23</v>
      </c>
      <c r="F17" s="93">
        <f t="shared" si="1"/>
        <v>106.17204295809837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701873055.94000006</v>
      </c>
      <c r="E18" s="247">
        <v>675255620.53999996</v>
      </c>
      <c r="F18" s="93">
        <f t="shared" si="1"/>
        <v>96.207656758621113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68575353.449999988</v>
      </c>
      <c r="E19" s="104">
        <f t="shared" si="5"/>
        <v>81733512.139999956</v>
      </c>
      <c r="F19" s="93">
        <f t="shared" si="1"/>
        <v>119.18788315045859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130722780.45</v>
      </c>
      <c r="E20" s="247">
        <v>145823960.86000001</v>
      </c>
      <c r="F20" s="93">
        <f t="shared" si="1"/>
        <v>111.55206487959919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10631906.27</v>
      </c>
      <c r="E21" s="247">
        <v>12865212.07</v>
      </c>
      <c r="F21" s="93">
        <f t="shared" si="1"/>
        <v>121.00569496461524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23361083.98</v>
      </c>
      <c r="E22" s="247">
        <v>24616322.059999999</v>
      </c>
      <c r="F22" s="93">
        <f t="shared" si="1"/>
        <v>105.37320135090751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88029110.109999999</v>
      </c>
      <c r="E23" s="247">
        <v>58013493.759999998</v>
      </c>
      <c r="F23" s="93">
        <f t="shared" si="1"/>
        <v>65.90262435631476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12529096</v>
      </c>
      <c r="E24" s="247">
        <v>11215267.26</v>
      </c>
      <c r="F24" s="93">
        <f t="shared" si="1"/>
        <v>89.513778647717274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15487052.460000001</v>
      </c>
      <c r="E25" s="247">
        <v>16153658.4</v>
      </c>
      <c r="F25" s="93">
        <f t="shared" si="1"/>
        <v>104.30427895638445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72359063.109999999</v>
      </c>
      <c r="E26" s="247">
        <v>77730887.709999993</v>
      </c>
      <c r="F26" s="93">
        <f t="shared" si="1"/>
        <v>107.42384487736356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284544738.93000001</v>
      </c>
      <c r="E28" s="247">
        <v>264685289.97999999</v>
      </c>
      <c r="F28" s="93">
        <f t="shared" si="1"/>
        <v>93.020623391358654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6183532.8099999949</v>
      </c>
      <c r="E29" s="104">
        <f t="shared" si="6"/>
        <v>9982962.4299999997</v>
      </c>
      <c r="F29" s="93">
        <f t="shared" si="1"/>
        <v>161.44431891516086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33648190.689999998</v>
      </c>
      <c r="E30" s="247">
        <v>38725018.509999998</v>
      </c>
      <c r="F30" s="93">
        <f t="shared" si="1"/>
        <v>115.0879667402408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1064962.3700000001</v>
      </c>
      <c r="E32" s="247">
        <v>487158.63</v>
      </c>
      <c r="F32" s="93">
        <f t="shared" si="1"/>
        <v>45.744210661640558</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1890.75</v>
      </c>
      <c r="E33" s="247">
        <v>1890.75</v>
      </c>
      <c r="F33" s="93">
        <f t="shared" si="1"/>
        <v>100</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28531511</v>
      </c>
      <c r="E34" s="247">
        <v>29231105.460000001</v>
      </c>
      <c r="F34" s="93">
        <f t="shared" si="1"/>
        <v>102.45200634484448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154214641.71000001</v>
      </c>
      <c r="E35" s="104">
        <f t="shared" si="7"/>
        <v>157605872.87</v>
      </c>
      <c r="F35" s="93">
        <f t="shared" si="1"/>
        <v>102.19903319321469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58783393.170000002</v>
      </c>
      <c r="E36" s="247">
        <v>63907977.460000001</v>
      </c>
      <c r="F36" s="93">
        <f t="shared" si="1"/>
        <v>108.71774154850135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46843294.399999999</v>
      </c>
      <c r="E37" s="247">
        <v>47060660.579999998</v>
      </c>
      <c r="F37" s="93">
        <f t="shared" si="1"/>
        <v>100.46402837969484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59374249.719999999</v>
      </c>
      <c r="E38" s="247">
        <v>60496026.039999999</v>
      </c>
      <c r="F38" s="93">
        <f t="shared" si="1"/>
        <v>101.88933136046371</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1616178.46</v>
      </c>
      <c r="E39" s="247">
        <v>1675840.9</v>
      </c>
      <c r="F39" s="93">
        <f t="shared" si="1"/>
        <v>103.69157500094389</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12402474.039999999</v>
      </c>
      <c r="E40" s="247">
        <v>15534632.109999999</v>
      </c>
      <c r="F40" s="93">
        <f t="shared" si="1"/>
        <v>125.25430055244043</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675594.62</v>
      </c>
      <c r="E41" s="104">
        <f t="shared" si="8"/>
        <v>4912689.91</v>
      </c>
      <c r="F41" s="93">
        <f t="shared" si="1"/>
        <v>727.16533917928473</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138664.95999999999</v>
      </c>
      <c r="E42" s="247">
        <v>4613074.5</v>
      </c>
      <c r="F42" s="93">
        <f t="shared" si="1"/>
        <v>3326.7773632213939</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1227452.24</v>
      </c>
      <c r="E43" s="247">
        <v>1259635.24</v>
      </c>
      <c r="F43" s="93">
        <f t="shared" si="1"/>
        <v>102.62193500905583</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690522.58</v>
      </c>
      <c r="E44" s="247">
        <v>960019.83</v>
      </c>
      <c r="F44" s="93">
        <f t="shared" si="1"/>
        <v>139.0280141164971</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2925268.4199999981</v>
      </c>
      <c r="E45" s="104">
        <f t="shared" si="9"/>
        <v>4661845.6999999993</v>
      </c>
      <c r="F45" s="93">
        <f t="shared" si="1"/>
        <v>159.36471566599016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13903952.58</v>
      </c>
      <c r="E47" s="247">
        <v>16743450.83</v>
      </c>
      <c r="F47" s="93">
        <f t="shared" si="1"/>
        <v>120.42223773176879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16336015.1</v>
      </c>
      <c r="E48" s="247">
        <v>16427987.25</v>
      </c>
      <c r="F48" s="93">
        <f t="shared" si="1"/>
        <v>100.56300235667632</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245615.4</v>
      </c>
      <c r="E49" s="247">
        <v>245615.39</v>
      </c>
      <c r="F49" s="93">
        <f t="shared" si="1"/>
        <v>99.999995928594061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27560314.66</v>
      </c>
      <c r="E50" s="247">
        <v>28755207.77</v>
      </c>
      <c r="F50" s="93">
        <f t="shared" si="1"/>
        <v>104.33555684955304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856961.35</v>
      </c>
      <c r="E51" s="247">
        <v>916015.7</v>
      </c>
      <c r="F51" s="93">
        <f t="shared" si="1"/>
        <v>106.8911334215948</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309536.37000000477</v>
      </c>
      <c r="E52" s="104">
        <f t="shared" si="10"/>
        <v>293490.72999999672</v>
      </c>
      <c r="F52" s="93">
        <f t="shared" si="1"/>
        <v>94.816234357207264</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643567.14</v>
      </c>
      <c r="E53" s="247">
        <v>542794.55000000005</v>
      </c>
      <c r="F53" s="93">
        <f t="shared" si="1"/>
        <v>84.341557587915389</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36671272.380000003</v>
      </c>
      <c r="E54" s="247">
        <v>36519282.380000003</v>
      </c>
      <c r="F54" s="93">
        <f t="shared" si="1"/>
        <v>99.585533879421945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37005303.149999999</v>
      </c>
      <c r="E55" s="247">
        <v>36768586.200000003</v>
      </c>
      <c r="F55" s="93">
        <f t="shared" si="1"/>
        <v>99.360316144309181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802525260.54999995</v>
      </c>
      <c r="E56" s="104">
        <f t="shared" si="11"/>
        <v>826267825.81000006</v>
      </c>
      <c r="F56" s="93">
        <f t="shared" si="1"/>
        <v>102.95848198519364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798364109.89999998</v>
      </c>
      <c r="E57" s="247">
        <v>823260613.72000003</v>
      </c>
      <c r="F57" s="93">
        <f t="shared" si="1"/>
        <v>103.11843975841029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3756815.88</v>
      </c>
      <c r="E58" s="247">
        <v>2535625.62</v>
      </c>
      <c r="F58" s="93">
        <f t="shared" si="1"/>
        <v>67.494008250412321</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67251.7</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101768.72</v>
      </c>
      <c r="E61" s="247">
        <v>101768.72</v>
      </c>
      <c r="F61" s="93">
        <f t="shared" si="1"/>
        <v>100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302566.05</v>
      </c>
      <c r="E62" s="247">
        <v>302566.05</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7125136.0800000001</v>
      </c>
      <c r="E63" s="104">
        <f t="shared" si="12"/>
        <v>5426281.2400000002</v>
      </c>
      <c r="F63" s="93">
        <f t="shared" si="1"/>
        <v>76.156878676764876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5625443.3899999997</v>
      </c>
      <c r="E64" s="247">
        <v>3015379.55</v>
      </c>
      <c r="F64" s="93">
        <f t="shared" si="1"/>
        <v>53.602522342687728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159791.45000000001</v>
      </c>
      <c r="E65" s="247">
        <v>152655.95000000001</v>
      </c>
      <c r="F65" s="93">
        <f t="shared" si="1"/>
        <v>95.53449198940244</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1102.92</v>
      </c>
      <c r="E66" s="247">
        <v>1102.92</v>
      </c>
      <c r="F66" s="93">
        <f t="shared" si="1"/>
        <v>100</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1338798.32</v>
      </c>
      <c r="E67" s="247">
        <v>2257142.8199999998</v>
      </c>
      <c r="F67" s="93">
        <f t="shared" si="1"/>
        <v>168.59468571786076</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937746207.86999989</v>
      </c>
      <c r="E68" s="104">
        <f t="shared" si="13"/>
        <v>1038565419.41</v>
      </c>
      <c r="F68" s="93">
        <f t="shared" si="1"/>
        <v>110.75122572545521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75765191.179999992</v>
      </c>
      <c r="E69" s="104">
        <f t="shared" si="14"/>
        <v>93648324.280000001</v>
      </c>
      <c r="F69" s="93">
        <f t="shared" si="1"/>
        <v>123.60336299754589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69655585.339999989</v>
      </c>
      <c r="E70" s="104">
        <f t="shared" si="15"/>
        <v>86954633.650000006</v>
      </c>
      <c r="F70" s="93">
        <f t="shared" si="1"/>
        <v>124.83512014946197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430.38</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69530273.049999997</v>
      </c>
      <c r="E72" s="247">
        <v>86899279.730000004</v>
      </c>
      <c r="F72" s="93">
        <f t="shared" si="1"/>
        <v>124.98049542752372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237.57</v>
      </c>
      <c r="E73" s="247">
        <v>0</v>
      </c>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125074.72</v>
      </c>
      <c r="E74" s="247">
        <v>54923.54</v>
      </c>
      <c r="F74" s="93">
        <f t="shared" si="1"/>
        <v>43.912582814496808</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5941136.1500000004</v>
      </c>
      <c r="E75" s="247">
        <v>6536527</v>
      </c>
      <c r="F75" s="93">
        <f t="shared" si="1"/>
        <v>110.02149816075162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168422.57</v>
      </c>
      <c r="E76" s="247">
        <v>157054.19</v>
      </c>
      <c r="F76" s="93">
        <f t="shared" si="1"/>
        <v>93.250085187513761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47.12</v>
      </c>
      <c r="E77" s="247">
        <v>109.44</v>
      </c>
      <c r="F77" s="93">
        <f t="shared" si="1"/>
        <v>232.25806451612905</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167157530.83999997</v>
      </c>
      <c r="E78" s="104">
        <f>E79+SUM(E82:E84)-E85+E86</f>
        <v>217487948.65000001</v>
      </c>
      <c r="F78" s="93">
        <f t="shared" si="1"/>
        <v>130.10957242373684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157668310.91999999</v>
      </c>
      <c r="E79" s="104">
        <f t="shared" si="16"/>
        <v>208872102.43000001</v>
      </c>
      <c r="F79" s="93">
        <f t="shared" si="1"/>
        <v>132.47563902424281</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157668310.91999999</v>
      </c>
      <c r="E80" s="247">
        <v>208872102.43000001</v>
      </c>
      <c r="F80" s="93">
        <f t="shared" si="1"/>
        <v>132.47563902424281</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71204.55</v>
      </c>
      <c r="E82" s="247">
        <v>44521.01</v>
      </c>
      <c r="F82" s="93">
        <f t="shared" si="1"/>
        <v>62.525512765687019</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824666.18</v>
      </c>
      <c r="E83" s="247">
        <v>1227013.1100000001</v>
      </c>
      <c r="F83" s="93">
        <f t="shared" si="1"/>
        <v>148.78906638320004</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520429.03</v>
      </c>
      <c r="E84" s="247">
        <v>629668.06999999995</v>
      </c>
      <c r="F84" s="93">
        <f t="shared" si="1"/>
        <v>120.99018957493588</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23909.8</v>
      </c>
      <c r="E85" s="247">
        <v>24332.55</v>
      </c>
      <c r="F85" s="93">
        <f t="shared" si="1"/>
        <v>101.76810345548688</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8096829.96</v>
      </c>
      <c r="E86" s="247">
        <v>6738976.5800000001</v>
      </c>
      <c r="F86" s="93">
        <f t="shared" si="1"/>
        <v>83.229814795320223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380056.07000000007</v>
      </c>
      <c r="E87" s="104">
        <f t="shared" si="17"/>
        <v>309760</v>
      </c>
      <c r="F87" s="93">
        <f t="shared" si="1"/>
        <v>81.503763378914044</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1482470.3800000001</v>
      </c>
      <c r="E88" s="104">
        <f t="shared" si="18"/>
        <v>1412174.31</v>
      </c>
      <c r="F88" s="93">
        <f t="shared" si="1"/>
        <v>95.258180470357857</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180321.9</v>
      </c>
      <c r="E89" s="247">
        <v>144798.38</v>
      </c>
      <c r="F89" s="93">
        <f t="shared" si="1"/>
        <v>80.299941382605226</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267981.49</v>
      </c>
      <c r="E93" s="247">
        <v>224977.53</v>
      </c>
      <c r="F93" s="93">
        <f t="shared" si="1"/>
        <v>83.952637922865492</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945787.96</v>
      </c>
      <c r="E97" s="247">
        <v>945787.96</v>
      </c>
      <c r="F97" s="93">
        <f t="shared" si="1"/>
        <v>100</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88379.03</v>
      </c>
      <c r="E98" s="247">
        <v>96610.44</v>
      </c>
      <c r="F98" s="93">
        <f t="shared" si="1"/>
        <v>109.31375915757393</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1102414.31</v>
      </c>
      <c r="E117" s="247">
        <v>1102414.31</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1087748.55</v>
      </c>
      <c r="E118" s="104">
        <f t="shared" si="20"/>
        <v>1155426.03</v>
      </c>
      <c r="F118" s="93">
        <f t="shared" si="1"/>
        <v>106.22179454985255</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1087748.55</v>
      </c>
      <c r="E119" s="104">
        <f t="shared" si="21"/>
        <v>1155426.03</v>
      </c>
      <c r="F119" s="93">
        <f t="shared" si="1"/>
        <v>106.22179454985255</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7993.68</v>
      </c>
      <c r="E120" s="247">
        <v>4725.58</v>
      </c>
      <c r="F120" s="93">
        <f t="shared" si="1"/>
        <v>59.116451997077689</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964152.25</v>
      </c>
      <c r="E123" s="247">
        <v>926520.76</v>
      </c>
      <c r="F123" s="93">
        <f t="shared" si="1"/>
        <v>96.096934897989399</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93730.45</v>
      </c>
      <c r="E124" s="247">
        <v>204606.59</v>
      </c>
      <c r="F124" s="93">
        <f t="shared" si="1"/>
        <v>218.29255060655316</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21872.17</v>
      </c>
      <c r="E125" s="247">
        <v>19573.099999999999</v>
      </c>
      <c r="F125" s="93">
        <f t="shared" si="1"/>
        <v>89.488605840206986</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563360211.27999985</v>
      </c>
      <c r="E134" s="104">
        <f t="shared" si="23"/>
        <v>601213137.92999995</v>
      </c>
      <c r="F134" s="93">
        <f t="shared" si="1"/>
        <v>106.71913384937058</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567512606.25999987</v>
      </c>
      <c r="E135" s="104">
        <f t="shared" si="24"/>
        <v>605365532.90999997</v>
      </c>
      <c r="F135" s="93">
        <f t="shared" si="1"/>
        <v>106.66997106891722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13480.65</v>
      </c>
      <c r="E136" s="247">
        <v>23740.65</v>
      </c>
      <c r="F136" s="93">
        <f t="shared" si="1"/>
        <v>176.10908969522984</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563086731.30999994</v>
      </c>
      <c r="E139" s="247">
        <v>600792012.20000005</v>
      </c>
      <c r="F139" s="93">
        <f t="shared" si="1"/>
        <v>106.69617641358377</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221582.02</v>
      </c>
      <c r="E140" s="247">
        <v>358932.02</v>
      </c>
      <c r="F140" s="93">
        <f t="shared" si="1"/>
        <v>161.9860763070939</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4190812.28</v>
      </c>
      <c r="E141" s="247">
        <v>4190848.04</v>
      </c>
      <c r="F141" s="93">
        <f t="shared" si="1"/>
        <v>100.00085329519939</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4152394.98</v>
      </c>
      <c r="E145" s="247">
        <v>4152394.98</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95976688.620000005</v>
      </c>
      <c r="E146" s="104">
        <f t="shared" si="26"/>
        <v>86933228.430000007</v>
      </c>
      <c r="F146" s="93">
        <f t="shared" si="1"/>
        <v>90.577440918173664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26351627.48</v>
      </c>
      <c r="E147" s="247">
        <v>24026399.690000001</v>
      </c>
      <c r="F147" s="93">
        <f t="shared" si="1"/>
        <v>91.17615110579122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943426.21</v>
      </c>
      <c r="E149" s="104">
        <f t="shared" si="27"/>
        <v>839691.12</v>
      </c>
      <c r="F149" s="93">
        <f t="shared" si="1"/>
        <v>89.00442992780539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418.1</v>
      </c>
      <c r="E150" s="247">
        <v>0</v>
      </c>
      <c r="F150" s="93">
        <f t="shared" si="1"/>
        <v>0</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5400</v>
      </c>
      <c r="E151" s="247">
        <v>179270.12</v>
      </c>
      <c r="F151" s="93">
        <f t="shared" si="1"/>
        <v>3319.8170370370372</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476.61</v>
      </c>
      <c r="E153" s="247">
        <v>0</v>
      </c>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862103.58</v>
      </c>
      <c r="E155" s="247">
        <v>654757.98</v>
      </c>
      <c r="F155" s="93">
        <f t="shared" si="1"/>
        <v>75.94887611996694</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75027.92</v>
      </c>
      <c r="E157" s="247">
        <v>5663.02</v>
      </c>
      <c r="F157" s="93">
        <f t="shared" si="1"/>
        <v>7.5478835078994599</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60219929.609999999</v>
      </c>
      <c r="E158" s="247">
        <v>59784822.840000004</v>
      </c>
      <c r="F158" s="93">
        <f t="shared" si="1"/>
        <v>99.277470477269134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150018029.69</v>
      </c>
      <c r="E159" s="247">
        <v>144027852.27000001</v>
      </c>
      <c r="F159" s="93">
        <f t="shared" si="1"/>
        <v>96.007028333608829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10189414.42</v>
      </c>
      <c r="E160" s="247">
        <v>9776979.9100000001</v>
      </c>
      <c r="F160" s="93">
        <f t="shared" si="1"/>
        <v>95.952323725390301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37605735.829999998</v>
      </c>
      <c r="E161" s="247">
        <v>26591167.640000001</v>
      </c>
      <c r="F161" s="93">
        <f t="shared" si="1"/>
        <v>70.710403753852034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294300.76</v>
      </c>
      <c r="E162" s="247">
        <v>293280.51</v>
      </c>
      <c r="F162" s="93">
        <f t="shared" si="1"/>
        <v>99.653330830678115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189645775.38</v>
      </c>
      <c r="E163" s="247">
        <v>178406965.55000001</v>
      </c>
      <c r="F163" s="93">
        <f t="shared" si="1"/>
        <v>94.073788457728426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5260293.2199999988</v>
      </c>
      <c r="E164" s="104">
        <f t="shared" si="28"/>
        <v>5175983.09</v>
      </c>
      <c r="F164" s="93">
        <f t="shared" si="1"/>
        <v>98.397235164012415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19180384.48</v>
      </c>
      <c r="E165" s="247">
        <v>20062458.359999999</v>
      </c>
      <c r="F165" s="93">
        <f t="shared" si="1"/>
        <v>104.59883315123201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2642670.15</v>
      </c>
      <c r="E166" s="247">
        <v>1548092.94</v>
      </c>
      <c r="F166" s="93">
        <f t="shared" si="1"/>
        <v>58.580634438997237</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16562761.41</v>
      </c>
      <c r="E169" s="247">
        <v>16434568.210000001</v>
      </c>
      <c r="F169" s="93">
        <f t="shared" si="1"/>
        <v>99.226015536741357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28758488.109999999</v>
      </c>
      <c r="E170" s="104">
        <f t="shared" si="29"/>
        <v>32641611</v>
      </c>
      <c r="F170" s="93">
        <f t="shared" si="1"/>
        <v>113.50252793243936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3068313.51</v>
      </c>
      <c r="E171" s="247">
        <v>2246224.0299999998</v>
      </c>
      <c r="F171" s="93">
        <f t="shared" si="1"/>
        <v>73.207122501637713</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7144.86</v>
      </c>
      <c r="E172" s="247">
        <v>5703.67</v>
      </c>
      <c r="F172" s="93">
        <f t="shared" si="1"/>
        <v>79.828995949535752</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25683029.739999998</v>
      </c>
      <c r="E173" s="247">
        <v>30389683.300000001</v>
      </c>
      <c r="F173" s="93">
        <f t="shared" si="1"/>
        <v>118.32592808421521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3887518344.1599998</v>
      </c>
      <c r="E175" s="104">
        <f t="shared" si="30"/>
        <v>4289255289.1199999</v>
      </c>
      <c r="F175" s="93">
        <f t="shared" si="1"/>
        <v>110.33402056001889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511471506.51999998</v>
      </c>
      <c r="E176" s="104">
        <f t="shared" si="31"/>
        <v>454375092.72000003</v>
      </c>
      <c r="F176" s="93">
        <f t="shared" si="1"/>
        <v>88.83683390527888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233115223.66</v>
      </c>
      <c r="E177" s="104">
        <f t="shared" si="32"/>
        <v>209504309.30000001</v>
      </c>
      <c r="F177" s="93">
        <f t="shared" si="1"/>
        <v>89.871569093901542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73164939.459999993</v>
      </c>
      <c r="E178" s="247">
        <v>83524988.370000005</v>
      </c>
      <c r="F178" s="93">
        <f t="shared" si="1"/>
        <v>114.15985441450951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85252674.760000005</v>
      </c>
      <c r="E179" s="247">
        <v>66445793.869999997</v>
      </c>
      <c r="F179" s="93">
        <f t="shared" si="1"/>
        <v>77.939834799383817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428095.01</v>
      </c>
      <c r="E180" s="104">
        <f t="shared" si="33"/>
        <v>366870.02999999997</v>
      </c>
      <c r="F180" s="93">
        <f t="shared" si="1"/>
        <v>85.69827291376275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938.59</v>
      </c>
      <c r="E181" s="247">
        <v>424.94</v>
      </c>
      <c r="F181" s="93">
        <f t="shared" si="1"/>
        <v>45.274294420353932</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60401.9</v>
      </c>
      <c r="E182" s="247">
        <v>1135.72</v>
      </c>
      <c r="F182" s="93">
        <f t="shared" si="1"/>
        <v>1.8802719781993611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366754.52</v>
      </c>
      <c r="E183" s="247">
        <v>365309.37</v>
      </c>
      <c r="F183" s="93">
        <f t="shared" si="1"/>
        <v>99.605962593180848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8723969.2699999996</v>
      </c>
      <c r="E184" s="247">
        <v>3877137.24</v>
      </c>
      <c r="F184" s="93">
        <f t="shared" si="1"/>
        <v>44.44235324547401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504.77</v>
      </c>
      <c r="E185" s="247">
        <v>504.77</v>
      </c>
      <c r="F185" s="93">
        <f t="shared" si="1"/>
        <v>100</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2311882.09</v>
      </c>
      <c r="E186" s="247">
        <v>4302451.4800000004</v>
      </c>
      <c r="F186" s="93">
        <f t="shared" si="1"/>
        <v>186.10168306637129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1619570.8</v>
      </c>
      <c r="E187" s="247">
        <v>1094054</v>
      </c>
      <c r="F187" s="93">
        <f t="shared" si="1"/>
        <v>67.552094666068314</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61613587.5</v>
      </c>
      <c r="E188" s="247">
        <v>49892509.539999999</v>
      </c>
      <c r="F188" s="93">
        <f t="shared" si="1"/>
        <v>80.976472178316186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35651570.340000004</v>
      </c>
      <c r="E189" s="247">
        <v>22735500.59</v>
      </c>
      <c r="F189" s="93">
        <f t="shared" si="1"/>
        <v>63.771386149830946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239747431.94</v>
      </c>
      <c r="E206" s="104">
        <f t="shared" si="37"/>
        <v>219822818.94</v>
      </c>
      <c r="F206" s="93">
        <f t="shared" si="1"/>
        <v>91.68933204465506</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239720303.34999999</v>
      </c>
      <c r="E207" s="104">
        <f t="shared" si="38"/>
        <v>179795690.34999999</v>
      </c>
      <c r="F207" s="93">
        <f t="shared" si="1"/>
        <v>75.002278838055702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8607624.1699999999</v>
      </c>
      <c r="E208" s="247">
        <v>7876400.6900000004</v>
      </c>
      <c r="F208" s="93">
        <f t="shared" si="1"/>
        <v>91.504932539358308</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18303.39</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197824233.59</v>
      </c>
      <c r="E212" s="247">
        <v>169613803.63999999</v>
      </c>
      <c r="F212" s="93">
        <f t="shared" si="1"/>
        <v>85.739649062173314</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217610.71</v>
      </c>
      <c r="E213" s="247">
        <v>149914.39000000001</v>
      </c>
      <c r="F213" s="93">
        <f t="shared" si="1"/>
        <v>68.891089965195192</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32980637</v>
      </c>
      <c r="E214" s="247">
        <v>2130489.59</v>
      </c>
      <c r="F214" s="93">
        <f t="shared" si="1"/>
        <v>6.4598194085820708</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90197.88</v>
      </c>
      <c r="E215" s="247">
        <v>6778.65</v>
      </c>
      <c r="F215" s="93">
        <f t="shared" si="1"/>
        <v>7.5153096724668025</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27128.59</v>
      </c>
      <c r="E224" s="104">
        <f t="shared" si="39"/>
        <v>40027128.590000004</v>
      </c>
      <c r="F224" s="93" t="str">
        <f t="shared" si="1"/>
        <v>&gt;&gt;100</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27128.59</v>
      </c>
      <c r="E225" s="247">
        <v>40027128.590000004</v>
      </c>
      <c r="F225" s="93" t="str">
        <f t="shared" si="1"/>
        <v>&gt;&gt;100</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2957280.58</v>
      </c>
      <c r="E234" s="104">
        <f t="shared" si="40"/>
        <v>2312463.89</v>
      </c>
      <c r="F234" s="93">
        <f t="shared" si="1"/>
        <v>78.195620180212998</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1646323.79</v>
      </c>
      <c r="E235" s="247">
        <v>1049915.53</v>
      </c>
      <c r="F235" s="93">
        <f t="shared" si="1"/>
        <v>63.773331611760284</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1310956.79</v>
      </c>
      <c r="E236" s="247">
        <v>1262548.3600000001</v>
      </c>
      <c r="F236" s="93">
        <f t="shared" si="1"/>
        <v>96.307396981406228</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3376046837.6399999</v>
      </c>
      <c r="E237" s="104">
        <f t="shared" si="41"/>
        <v>3834880196.3999996</v>
      </c>
      <c r="F237" s="93">
        <f t="shared" si="1"/>
        <v>113.59084695284452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3265244957.7200003</v>
      </c>
      <c r="E238" s="104">
        <f t="shared" si="42"/>
        <v>3627952395.7599998</v>
      </c>
      <c r="F238" s="93">
        <f t="shared" si="1"/>
        <v>111.10812336398996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3514922359.2600002</v>
      </c>
      <c r="E239" s="104">
        <f t="shared" si="43"/>
        <v>3857256524.0699997</v>
      </c>
      <c r="F239" s="93">
        <f t="shared" si="1"/>
        <v>109.73945168114814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3297516466.6300001</v>
      </c>
      <c r="E240" s="247">
        <v>3667867866.8499999</v>
      </c>
      <c r="F240" s="93">
        <f t="shared" si="1"/>
        <v>111.23122216273546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217405892.63</v>
      </c>
      <c r="E241" s="247">
        <v>189388657.22</v>
      </c>
      <c r="F241" s="93">
        <f t="shared" si="1"/>
        <v>87.112936511945364</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249677401.53999999</v>
      </c>
      <c r="E242" s="104">
        <f t="shared" si="44"/>
        <v>229304128.31</v>
      </c>
      <c r="F242" s="93">
        <f t="shared" si="1"/>
        <v>91.840161302409243</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248107327.41999999</v>
      </c>
      <c r="E243" s="247">
        <v>229183408.78999999</v>
      </c>
      <c r="F243" s="93">
        <f t="shared" si="1"/>
        <v>92.372688534923725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1570074.12</v>
      </c>
      <c r="E244" s="247">
        <v>120719.52</v>
      </c>
      <c r="F244" s="93">
        <f t="shared" si="1"/>
        <v>7.6887784125758332</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12016449.619999886</v>
      </c>
      <c r="E245" s="104">
        <f t="shared" si="45"/>
        <v>118189195.58999991</v>
      </c>
      <c r="F245" s="93">
        <f t="shared" si="1"/>
        <v>983.5616952389056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1313578279.4099998</v>
      </c>
      <c r="E246" s="104">
        <f t="shared" si="46"/>
        <v>1322061465.5799999</v>
      </c>
      <c r="F246" s="93">
        <f t="shared" si="1"/>
        <v>100.64580743325098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1122277017.05</v>
      </c>
      <c r="E247" s="247">
        <v>1187358531.6900001</v>
      </c>
      <c r="F247" s="93">
        <f t="shared" si="1"/>
        <v>105.79905973759244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191301262.36000001</v>
      </c>
      <c r="E249" s="247">
        <v>134702933.88999999</v>
      </c>
      <c r="F249" s="93">
        <f t="shared" si="1"/>
        <v>70.414032938533083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1301561829.79</v>
      </c>
      <c r="E250" s="104">
        <f t="shared" si="47"/>
        <v>1203872269.99</v>
      </c>
      <c r="F250" s="93">
        <f t="shared" si="1"/>
        <v>92.494435718373708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1301561829.79</v>
      </c>
      <c r="E252" s="247">
        <v>1203872269.99</v>
      </c>
      <c r="F252" s="93">
        <f t="shared" si="1"/>
        <v>92.494435718373708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57.55</v>
      </c>
      <c r="E254" s="247">
        <v>57.37</v>
      </c>
      <c r="F254" s="93">
        <f t="shared" si="1"/>
        <v>99.687228496959165</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92762769.670000002</v>
      </c>
      <c r="E255" s="247">
        <v>83919813.209999993</v>
      </c>
      <c r="F255" s="93">
        <f t="shared" si="1"/>
        <v>90.46712760792019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6022174.0499999998</v>
      </c>
      <c r="E256" s="247">
        <v>4818382.8600000003</v>
      </c>
      <c r="F256" s="93">
        <f t="shared" si="1"/>
        <v>80.010687502464336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544.13</v>
      </c>
      <c r="E257" s="247">
        <v>466.35</v>
      </c>
      <c r="F257" s="93">
        <f t="shared" si="1"/>
        <v>85.705621818315478</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614544783.04999995</v>
      </c>
      <c r="E259" s="104">
        <f t="shared" si="49"/>
        <v>604441255.82000005</v>
      </c>
      <c r="F259" s="93">
        <f t="shared" si="1"/>
        <v>98.355933121772537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614544783.04999995</v>
      </c>
      <c r="E260" s="248">
        <v>604441255.82000005</v>
      </c>
      <c r="F260" s="97">
        <f t="shared" si="1"/>
        <v>98.355933121772537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1310251.73</v>
      </c>
      <c r="E262" s="247">
        <v>1275479.18</v>
      </c>
      <c r="F262" s="93">
        <f t="shared" ref="F262:F322" si="50">IF(D262&gt;0,IF(E262/D262&gt;=100,"&gt;&gt;100",E262/D262*100),"-")</f>
        <v>97.346116841227143</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172218.65</v>
      </c>
      <c r="E263" s="247">
        <v>136695.13</v>
      </c>
      <c r="F263" s="93">
        <f t="shared" si="50"/>
        <v>79.373012156348921</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264588731.34</v>
      </c>
      <c r="E264" s="247">
        <v>242944434.66999999</v>
      </c>
      <c r="F264" s="93">
        <f t="shared" si="50"/>
        <v>91.819645318837544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21033732.66</v>
      </c>
      <c r="E265" s="247">
        <v>22395759.309999999</v>
      </c>
      <c r="F265" s="93">
        <f t="shared" si="50"/>
        <v>106.47543958086989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19476984.739999998</v>
      </c>
      <c r="E266" s="247">
        <v>17382462.190000001</v>
      </c>
      <c r="F266" s="93">
        <f t="shared" si="50"/>
        <v>89.246166293397238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2346069.89</v>
      </c>
      <c r="E267" s="247">
        <v>4228089.1100000003</v>
      </c>
      <c r="F267" s="93">
        <f t="shared" si="50"/>
        <v>180.22008329854145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5282318.74</v>
      </c>
      <c r="E268" s="247">
        <v>4125004.81</v>
      </c>
      <c r="F268" s="93">
        <f t="shared" si="50"/>
        <v>78.090797110815771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1881523.33</v>
      </c>
      <c r="E269" s="247">
        <v>1456635.75</v>
      </c>
      <c r="F269" s="93">
        <f t="shared" si="50"/>
        <v>77.417894680051617</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5030.96</v>
      </c>
      <c r="E270" s="247">
        <v>2639.38</v>
      </c>
      <c r="F270" s="93">
        <f t="shared" si="50"/>
        <v>52.462750647987669</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924372.64</v>
      </c>
      <c r="E271" s="247">
        <v>1151112.3500000001</v>
      </c>
      <c r="F271" s="93">
        <f t="shared" si="50"/>
        <v>124.5290373371501</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3584.29</v>
      </c>
      <c r="E272" s="247">
        <v>3584.29</v>
      </c>
      <c r="F272" s="93">
        <f t="shared" si="50"/>
        <v>100</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2369.1</v>
      </c>
      <c r="E283" s="247">
        <v>2369.1</v>
      </c>
      <c r="F283" s="93">
        <f t="shared" si="50"/>
        <v>100</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30513548.859999999</v>
      </c>
      <c r="E287" s="247">
        <v>16989489.780000001</v>
      </c>
      <c r="F287" s="93">
        <f t="shared" si="50"/>
        <v>55.678511398165831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202601674.80000001</v>
      </c>
      <c r="E288" s="247">
        <v>192514819.52000001</v>
      </c>
      <c r="F288" s="93">
        <f t="shared" si="50"/>
        <v>95.021336674557446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2446448.4500000002</v>
      </c>
      <c r="E289" s="247">
        <v>2773182.49</v>
      </c>
      <c r="F289" s="93">
        <f t="shared" si="50"/>
        <v>113.35544347971036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33205121.890000001</v>
      </c>
      <c r="E290" s="247">
        <v>19962318.100000001</v>
      </c>
      <c r="F290" s="93">
        <f t="shared" si="50"/>
        <v>60.118189495373663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73206.820000000007</v>
      </c>
      <c r="E293" s="247">
        <v>88053.65</v>
      </c>
      <c r="F293" s="93">
        <f t="shared" si="50"/>
        <v>120.28066510743123</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239674225.12</v>
      </c>
      <c r="E294" s="247">
        <v>219734765.28999999</v>
      </c>
      <c r="F294" s="93">
        <f t="shared" si="50"/>
        <v>91.680599021435555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44697076.630000003</v>
      </c>
      <c r="E295" s="247">
        <v>24207006.34</v>
      </c>
      <c r="F295" s="93">
        <f t="shared" si="50"/>
        <v>54.1579185153076</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78009.149999999994</v>
      </c>
      <c r="E296" s="247">
        <v>64224.68</v>
      </c>
      <c r="F296" s="93">
        <f t="shared" si="50"/>
        <v>82.32967542910032</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2529449.87</v>
      </c>
      <c r="E297" s="247">
        <v>3921779.39</v>
      </c>
      <c r="F297" s="93">
        <f t="shared" si="50"/>
        <v>155.04475643156351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1079861.48</v>
      </c>
      <c r="E298" s="247">
        <v>1041393.13</v>
      </c>
      <c r="F298" s="93">
        <f t="shared" si="50"/>
        <v>96.437658837502013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545871.47</v>
      </c>
      <c r="E299" s="247">
        <v>866189.54</v>
      </c>
      <c r="F299" s="93">
        <f t="shared" si="50"/>
        <v>158.6801266605855</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81544.800000000003</v>
      </c>
      <c r="E301" s="247">
        <v>3942045.26</v>
      </c>
      <c r="F301" s="93">
        <f t="shared" si="50"/>
        <v>4834.2080181691526</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1486840.68</v>
      </c>
      <c r="E302" s="247">
        <v>973416.88</v>
      </c>
      <c r="F302" s="93">
        <f t="shared" si="50"/>
        <v>65.468808668861556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78566.59</v>
      </c>
      <c r="E309" s="247">
        <v>265348.96000000002</v>
      </c>
      <c r="F309" s="93">
        <f t="shared" si="50"/>
        <v>337.73765668078511</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32642.27</v>
      </c>
      <c r="E312" s="247">
        <v>19571.169999999998</v>
      </c>
      <c r="F312" s="93">
        <f t="shared" si="50"/>
        <v>59.956522631544914</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32942112.23</v>
      </c>
      <c r="E313" s="247">
        <v>0</v>
      </c>
      <c r="F313" s="93">
        <f t="shared" si="50"/>
        <v>0</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155326682.88000003</v>
      </c>
      <c r="E5" s="79">
        <f t="shared" si="0"/>
        <v>184325555.42000002</v>
      </c>
      <c r="F5" s="80">
        <f t="shared" ref="F5:F141" si="1">IF(D5&gt;0,IF(E5/D5&gt;=100,"&gt;&gt;100",E5/D5*100),"-")</f>
        <v>118.66960138613372</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148640005.08000001</v>
      </c>
      <c r="E6" s="81">
        <f t="shared" si="2"/>
        <v>174404663.48000002</v>
      </c>
      <c r="F6" s="63">
        <f t="shared" si="1"/>
        <v>117.33359628596159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138904938.37</v>
      </c>
      <c r="E7" s="249">
        <v>173388059.24000001</v>
      </c>
      <c r="F7" s="63">
        <f t="shared" si="1"/>
        <v>124.82497834464861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9735066.7100000009</v>
      </c>
      <c r="E9" s="249">
        <v>1016604.24</v>
      </c>
      <c r="F9" s="63">
        <f t="shared" si="1"/>
        <v>10.44270440340927</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2688007.21</v>
      </c>
      <c r="E13" s="81">
        <f t="shared" si="4"/>
        <v>3010124.32</v>
      </c>
      <c r="F13" s="63">
        <f t="shared" si="1"/>
        <v>111.98349129428115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2688007.21</v>
      </c>
      <c r="E14" s="249">
        <v>3010124.32</v>
      </c>
      <c r="F14" s="63">
        <f t="shared" si="1"/>
        <v>111.98349129428115</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11115.53</v>
      </c>
      <c r="E18" s="249">
        <v>0</v>
      </c>
      <c r="F18" s="63">
        <f t="shared" si="1"/>
        <v>0</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126113.67</v>
      </c>
      <c r="E19" s="249">
        <v>2364822.29</v>
      </c>
      <c r="F19" s="63">
        <f t="shared" si="1"/>
        <v>1875.1514328303983</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3861441.39</v>
      </c>
      <c r="E20" s="249">
        <v>4545945.33</v>
      </c>
      <c r="F20" s="63">
        <f t="shared" si="1"/>
        <v>117.72664326260822</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18033627.350000001</v>
      </c>
      <c r="E28" s="81">
        <f t="shared" si="6"/>
        <v>20722644.289999999</v>
      </c>
      <c r="F28" s="63">
        <f t="shared" si="1"/>
        <v>114.91112624105541</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15624638.83</v>
      </c>
      <c r="E30" s="249">
        <v>19943025.5</v>
      </c>
      <c r="F30" s="63">
        <f t="shared" si="1"/>
        <v>127.63831354430097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431.52</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2408988.52</v>
      </c>
      <c r="E34" s="249">
        <v>779187.27</v>
      </c>
      <c r="F34" s="63">
        <f t="shared" si="1"/>
        <v>32.344997227301029</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189553617.91999999</v>
      </c>
      <c r="E35" s="81">
        <f t="shared" si="7"/>
        <v>253247307.05000001</v>
      </c>
      <c r="F35" s="63">
        <f t="shared" si="1"/>
        <v>133.60193797877369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4717883.54</v>
      </c>
      <c r="E39" s="81">
        <f t="shared" si="9"/>
        <v>7229013.3799999999</v>
      </c>
      <c r="F39" s="63">
        <f t="shared" si="1"/>
        <v>153.2257699604005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1236191.23</v>
      </c>
      <c r="E40" s="249">
        <v>2537166.04</v>
      </c>
      <c r="F40" s="63">
        <f t="shared" si="1"/>
        <v>205.24057916185021</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3352156.57</v>
      </c>
      <c r="E41" s="249">
        <v>4465286.88</v>
      </c>
      <c r="F41" s="63">
        <f t="shared" si="1"/>
        <v>133.20639375743718</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129535.74</v>
      </c>
      <c r="E42" s="249">
        <v>226560.46</v>
      </c>
      <c r="F42" s="63">
        <f t="shared" si="1"/>
        <v>174.90189194117391</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730586.78</v>
      </c>
      <c r="E43" s="81">
        <f t="shared" si="10"/>
        <v>819739.23</v>
      </c>
      <c r="F43" s="63">
        <f t="shared" si="1"/>
        <v>112.20285562791048</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730586.78</v>
      </c>
      <c r="E49" s="249">
        <v>819739.23</v>
      </c>
      <c r="F49" s="63">
        <f t="shared" si="1"/>
        <v>112.20285562791048</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160291261.06</v>
      </c>
      <c r="E54" s="81">
        <f t="shared" si="12"/>
        <v>209517018.87</v>
      </c>
      <c r="F54" s="63">
        <f t="shared" si="1"/>
        <v>130.71019435774099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160195693.06</v>
      </c>
      <c r="E55" s="249">
        <v>209439332.87</v>
      </c>
      <c r="F55" s="63">
        <f t="shared" si="1"/>
        <v>130.73967774624015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95568</v>
      </c>
      <c r="E59" s="249">
        <v>77686</v>
      </c>
      <c r="F59" s="63">
        <f t="shared" si="1"/>
        <v>81.288715888163395</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10641203.880000001</v>
      </c>
      <c r="E61" s="81">
        <f t="shared" si="13"/>
        <v>8667502.6199999992</v>
      </c>
      <c r="F61" s="63">
        <f t="shared" si="1"/>
        <v>81.452274740177216</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10637891.380000001</v>
      </c>
      <c r="E64" s="249">
        <v>8662797.1799999997</v>
      </c>
      <c r="F64" s="63">
        <f t="shared" si="1"/>
        <v>81.433405085209657</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3312.5</v>
      </c>
      <c r="E65" s="249">
        <v>4705.4399999999996</v>
      </c>
      <c r="F65" s="63">
        <f t="shared" si="1"/>
        <v>142.05101886792451</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3904034.69</v>
      </c>
      <c r="E66" s="81">
        <f t="shared" si="14"/>
        <v>2313630.69</v>
      </c>
      <c r="F66" s="63">
        <f t="shared" si="1"/>
        <v>59.26255460604014</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3904034.69</v>
      </c>
      <c r="E69" s="249">
        <v>2313630.69</v>
      </c>
      <c r="F69" s="63">
        <f t="shared" si="1"/>
        <v>59.26255460604014</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9268647.9700000007</v>
      </c>
      <c r="E74" s="249">
        <v>24700402.260000002</v>
      </c>
      <c r="F74" s="63">
        <f t="shared" si="1"/>
        <v>266.49412449311092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93520841.599999994</v>
      </c>
      <c r="E75" s="81">
        <f t="shared" si="15"/>
        <v>312349801.00999999</v>
      </c>
      <c r="F75" s="63">
        <f t="shared" si="1"/>
        <v>333.98951043015421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7470029.8200000003</v>
      </c>
      <c r="E76" s="249">
        <v>49804535.270000003</v>
      </c>
      <c r="F76" s="63">
        <f t="shared" si="1"/>
        <v>666.72471824215563</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44077298.119999997</v>
      </c>
      <c r="E77" s="249">
        <v>252807793.44</v>
      </c>
      <c r="F77" s="63">
        <f t="shared" si="1"/>
        <v>573.55555858195601</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43750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314995.18</v>
      </c>
      <c r="E80" s="249">
        <v>639329.85</v>
      </c>
      <c r="F80" s="63">
        <f t="shared" si="1"/>
        <v>202.96496282895501</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41658518.479999997</v>
      </c>
      <c r="E81" s="249">
        <v>9054392.4499999993</v>
      </c>
      <c r="F81" s="63">
        <f t="shared" si="1"/>
        <v>21.734792259467792</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234028536.82999998</v>
      </c>
      <c r="E82" s="81">
        <f t="shared" si="16"/>
        <v>285310973.36000001</v>
      </c>
      <c r="F82" s="63">
        <f t="shared" si="1"/>
        <v>121.91289883902148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42082247.439999998</v>
      </c>
      <c r="E84" s="249">
        <v>24388492.41</v>
      </c>
      <c r="F84" s="63">
        <f t="shared" si="1"/>
        <v>57.95434867106993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131732.72</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19825931.329999998</v>
      </c>
      <c r="E86" s="249">
        <v>24248198.620000001</v>
      </c>
      <c r="F86" s="63">
        <f t="shared" si="1"/>
        <v>122.30547063031719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171988625.34</v>
      </c>
      <c r="E88" s="249">
        <v>236674282.33000001</v>
      </c>
      <c r="F88" s="63">
        <f t="shared" si="1"/>
        <v>137.6104273536256</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303379428.81</v>
      </c>
      <c r="E89" s="81">
        <f t="shared" si="17"/>
        <v>269373048.83999997</v>
      </c>
      <c r="F89" s="63">
        <f t="shared" si="1"/>
        <v>88.790808887936336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149550801.27000001</v>
      </c>
      <c r="E94" s="81">
        <f t="shared" si="19"/>
        <v>148354355.94999999</v>
      </c>
      <c r="F94" s="63">
        <f t="shared" si="1"/>
        <v>99.199973982192219</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73927383.349999994</v>
      </c>
      <c r="E95" s="249">
        <v>99780790.810000002</v>
      </c>
      <c r="F95" s="63">
        <f t="shared" si="1"/>
        <v>134.97135471114981</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65988979.899999999</v>
      </c>
      <c r="E96" s="249">
        <v>37921607.579999998</v>
      </c>
      <c r="F96" s="63">
        <f t="shared" si="1"/>
        <v>57.466576445743776</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9634438.0199999996</v>
      </c>
      <c r="E97" s="249">
        <v>10651957.560000001</v>
      </c>
      <c r="F97" s="63">
        <f t="shared" si="1"/>
        <v>110.5612754774876</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117295503.79000001</v>
      </c>
      <c r="E99" s="81">
        <f t="shared" si="20"/>
        <v>85478108.560000002</v>
      </c>
      <c r="F99" s="63">
        <f t="shared" si="1"/>
        <v>72.874156125400788</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49532041.350000001</v>
      </c>
      <c r="E100" s="249">
        <v>0</v>
      </c>
      <c r="F100" s="63">
        <f t="shared" si="1"/>
        <v>0</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67733824.859999999</v>
      </c>
      <c r="E101" s="249">
        <v>85444401.439999998</v>
      </c>
      <c r="F101" s="63">
        <f t="shared" si="1"/>
        <v>126.14731504769772</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29637.58</v>
      </c>
      <c r="E102" s="249">
        <v>33707.120000000003</v>
      </c>
      <c r="F102" s="63">
        <f t="shared" si="1"/>
        <v>113.73101312590299</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25780443.43</v>
      </c>
      <c r="E104" s="249">
        <v>27550988.32</v>
      </c>
      <c r="F104" s="63">
        <f t="shared" si="1"/>
        <v>106.86778291772774</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601328.4</v>
      </c>
      <c r="E105" s="249">
        <v>0</v>
      </c>
      <c r="F105" s="63">
        <f t="shared" si="1"/>
        <v>0</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10151351.92</v>
      </c>
      <c r="E106" s="249">
        <v>7989596.0099999998</v>
      </c>
      <c r="F106" s="63">
        <f t="shared" si="1"/>
        <v>78.704748618349541</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186190211.68000001</v>
      </c>
      <c r="E107" s="81">
        <f t="shared" si="21"/>
        <v>213271061.54999998</v>
      </c>
      <c r="F107" s="63">
        <f t="shared" si="1"/>
        <v>114.54472263909506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56842827.5</v>
      </c>
      <c r="E108" s="249">
        <v>82617100.75</v>
      </c>
      <c r="F108" s="63">
        <f t="shared" si="1"/>
        <v>145.34305273607299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126977614.37</v>
      </c>
      <c r="E109" s="249">
        <v>127716434.78</v>
      </c>
      <c r="F109" s="63">
        <f t="shared" si="1"/>
        <v>100.58185091416756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1116209.68</v>
      </c>
      <c r="E111" s="249">
        <v>1437969.6</v>
      </c>
      <c r="F111" s="63">
        <f t="shared" si="1"/>
        <v>128.82611804620797</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1253560.1299999999</v>
      </c>
      <c r="E113" s="249">
        <v>1499556.42</v>
      </c>
      <c r="F113" s="63">
        <f t="shared" si="1"/>
        <v>119.62381254100671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656089143.04999995</v>
      </c>
      <c r="E114" s="81">
        <f t="shared" si="22"/>
        <v>779663423.90999997</v>
      </c>
      <c r="F114" s="63">
        <f t="shared" si="1"/>
        <v>118.83498335081923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438480851.16999996</v>
      </c>
      <c r="E115" s="81">
        <f t="shared" si="23"/>
        <v>546124549.63</v>
      </c>
      <c r="F115" s="63">
        <f t="shared" si="1"/>
        <v>124.54923588402411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181011644.16999999</v>
      </c>
      <c r="E116" s="249">
        <v>241570515.69999999</v>
      </c>
      <c r="F116" s="63">
        <f t="shared" si="1"/>
        <v>133.45578777966637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257469207</v>
      </c>
      <c r="E117" s="249">
        <v>304554033.93000001</v>
      </c>
      <c r="F117" s="63">
        <f t="shared" si="1"/>
        <v>118.28755658924293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146680950.06</v>
      </c>
      <c r="E118" s="81">
        <f t="shared" si="24"/>
        <v>166393876.88</v>
      </c>
      <c r="F118" s="63">
        <f t="shared" si="1"/>
        <v>113.43932311042191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146680950.06</v>
      </c>
      <c r="E120" s="249">
        <v>166393876.88</v>
      </c>
      <c r="F120" s="63">
        <f t="shared" si="1"/>
        <v>113.43932311042191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933031.61</v>
      </c>
      <c r="E125" s="249">
        <v>1060567.31</v>
      </c>
      <c r="F125" s="63">
        <f t="shared" si="1"/>
        <v>113.66895811814994</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31319601.440000001</v>
      </c>
      <c r="E126" s="249">
        <v>33694944.049999997</v>
      </c>
      <c r="F126" s="63">
        <f t="shared" si="1"/>
        <v>107.58420446234132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126343.95</v>
      </c>
      <c r="E127" s="249">
        <v>131491</v>
      </c>
      <c r="F127" s="63">
        <f t="shared" si="1"/>
        <v>104.07383970502744</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38548364.82</v>
      </c>
      <c r="E128" s="249">
        <v>32257995.039999999</v>
      </c>
      <c r="F128" s="63">
        <f t="shared" si="1"/>
        <v>83.681876496259633</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130360019.66</v>
      </c>
      <c r="E129" s="81">
        <f t="shared" si="26"/>
        <v>128874990.56</v>
      </c>
      <c r="F129" s="63">
        <f t="shared" si="1"/>
        <v>98.860824734551898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5157991.88</v>
      </c>
      <c r="E130" s="81">
        <f t="shared" si="27"/>
        <v>8111162.8099999996</v>
      </c>
      <c r="F130" s="63">
        <f t="shared" si="1"/>
        <v>157.25427644527429</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5157991.88</v>
      </c>
      <c r="E132" s="249">
        <v>8111162.8099999996</v>
      </c>
      <c r="F132" s="63">
        <f t="shared" si="1"/>
        <v>157.25427644527429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49146168.18</v>
      </c>
      <c r="E133" s="249">
        <v>67595766.409999996</v>
      </c>
      <c r="F133" s="63">
        <f t="shared" si="1"/>
        <v>137.54025779268798</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57258645.310000002</v>
      </c>
      <c r="E135" s="249">
        <v>23803796.149999999</v>
      </c>
      <c r="F135" s="63">
        <f t="shared" si="1"/>
        <v>41.572405391579807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5951314.4699999997</v>
      </c>
      <c r="E138" s="249">
        <v>6810720.3300000001</v>
      </c>
      <c r="F138" s="63">
        <f t="shared" si="1"/>
        <v>114.44060575747059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12845899.82</v>
      </c>
      <c r="E140" s="249">
        <v>22553544.859999999</v>
      </c>
      <c r="F140" s="63">
        <f t="shared" si="1"/>
        <v>175.56998868141568</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1966482109.78</v>
      </c>
      <c r="E141" s="106">
        <f t="shared" si="28"/>
        <v>2447138805.9899998</v>
      </c>
      <c r="F141" s="82">
        <f t="shared" si="1"/>
        <v>124.44246473535287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E5" sqref="E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391420872.39000005</v>
      </c>
      <c r="E5" s="107">
        <f t="shared" si="0"/>
        <v>24648938.77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22648867.799999997</v>
      </c>
      <c r="E6" s="108">
        <f t="shared" si="1"/>
        <v>264802.15999999997</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17114945.649999999</v>
      </c>
      <c r="E7" s="108">
        <f t="shared" si="2"/>
        <v>264403.98</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15354769.09</v>
      </c>
      <c r="E8" s="250">
        <v>48708.68</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1745870.32</v>
      </c>
      <c r="E9" s="250">
        <v>145039.57</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60770.16</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14306.24</v>
      </c>
      <c r="E13" s="250">
        <v>9885.57</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5533922.1499999994</v>
      </c>
      <c r="E14" s="81">
        <f>SUM(E15:E21)</f>
        <v>398.18</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0.01</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5533858.96</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63.18</v>
      </c>
      <c r="E20" s="250">
        <v>398.18</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368772004.59000003</v>
      </c>
      <c r="E22" s="108">
        <f t="shared" si="3"/>
        <v>24384136.609999999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368767053.02000004</v>
      </c>
      <c r="E23" s="108">
        <f t="shared" si="4"/>
        <v>2565176.1799999997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35442228.100000001</v>
      </c>
      <c r="E24" s="250">
        <v>1728850.56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332883986.97000003</v>
      </c>
      <c r="E25" s="250">
        <v>563007.36</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143982.75</v>
      </c>
      <c r="E27" s="250">
        <v>45501.32</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265584.42</v>
      </c>
      <c r="E28" s="250">
        <v>191957.14</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31270.78</v>
      </c>
      <c r="E29" s="250">
        <v>35859.800000000003</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4951.57</v>
      </c>
      <c r="E30" s="108">
        <f>SUM(E31:E37)</f>
        <v>21818960.43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437.81</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4951.57</v>
      </c>
      <c r="E36" s="250">
        <v>21818483.870000001</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38.75</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1552.93</v>
      </c>
      <c r="E38" s="108">
        <f>E39+E44</f>
        <v>62791.11</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1552.93</v>
      </c>
      <c r="E44" s="108">
        <f t="shared" si="6"/>
        <v>62791.11</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1552.93</v>
      </c>
      <c r="E45" s="250">
        <v>62791.11</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6" sqref="D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465990772.31999999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2455087282.0400004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199554612.93000001</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1982243990.6600001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969204767.65999997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500146152.25999999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10120388.9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209822764.94999999</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276</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54917550.299999997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60185474.07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177846616.52000001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220344714.44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52943964.009999998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12902732.01</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40041232</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2469015425.5300002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204469713.49000001</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1956165333.8500001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948733064.17999995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509608034.23000002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10117334.67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216395466.11000001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276</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52568747.399999999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59929811.719999999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158812599.53999999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236840080.19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71540298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71465672.719999999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74625.279999999999</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452062628.8300004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15851994.189999999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666706.6399999999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553267.85</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93656.48</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931.71</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18850.599999999999</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12663004.16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1765513.1300000001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1674327.82</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91185.29</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0.02</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9390092.0500000007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6477723.3300000001</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1811411.62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111143.67999999999</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989813.42</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16951.27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11679.83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1391.23</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174.18</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3706.03</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470459.74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463866.2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2054.3000000000002</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4539.24</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9968.9500000000007</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9967.6200000000008</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1.33</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1010019.02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524484.18000000005</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78857.460000000006</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86281.66</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320395.71999999997</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2468169.44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2163239.63</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154046.64000000001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26961.5</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123921.67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54113.95</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35810.589999999997</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18303.36</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436210634.63999999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12926614.970000001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183265815.02000001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20338893.809999999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219679310.84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24512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0</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Provjera</v>
      </c>
      <c r="C257" s="118" t="s">
        <v>3262</v>
      </c>
      <c r="D257" s="123"/>
      <c r="E257" s="71">
        <f t="shared" si="19"/>
        <v>0</v>
      </c>
      <c r="F257" s="71">
        <f t="shared" si="20"/>
        <v>1</v>
      </c>
      <c r="G257" s="71"/>
      <c r="H257" s="71"/>
      <c r="I257" s="71"/>
      <c r="J257" s="71"/>
      <c r="K257" s="71"/>
      <c r="L257" s="71">
        <f>IF(AND('PR-RAS'!D595&gt;0,'PR-RAS'!D942=0),1,0)</f>
        <v>1</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Provjera</v>
      </c>
      <c r="C268" s="118" t="s">
        <v>3273</v>
      </c>
      <c r="D268" s="123"/>
      <c r="E268" s="71">
        <f t="shared" si="19"/>
        <v>0</v>
      </c>
      <c r="F268" s="71">
        <f t="shared" si="20"/>
        <v>1</v>
      </c>
      <c r="G268" s="71"/>
      <c r="H268" s="71"/>
      <c r="I268" s="71"/>
      <c r="J268" s="71"/>
      <c r="K268" s="71"/>
      <c r="L268" s="71">
        <f>IF(AND('PR-RAS'!D613&gt;0,'PR-RAS'!D965=0),1,0)</f>
        <v>0</v>
      </c>
      <c r="M268" s="71">
        <f>IF(AND('PR-RAS'!E613&gt;0,'PR-RAS'!E965=0),1,0)</f>
        <v>1</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Lučić</cp:lastModifiedBy>
  <cp:lastPrinted>2025-02-26T09:40:15Z</cp:lastPrinted>
  <dcterms:created xsi:type="dcterms:W3CDTF">2022-04-01T05:14:30Z</dcterms:created>
  <dcterms:modified xsi:type="dcterms:W3CDTF">2025-02-26T09:51:27Z</dcterms:modified>
</cp:coreProperties>
</file>